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435" firstSheet="7" activeTab="7"/>
  </bookViews>
  <sheets>
    <sheet name="Район" sheetId="2" state="hidden" r:id="rId1"/>
    <sheet name="Город" sheetId="10" state="hidden" r:id="rId2"/>
    <sheet name="Верхнеказымский" sheetId="4" state="hidden" r:id="rId3"/>
    <sheet name="Казым" sheetId="5" state="hidden" r:id="rId4"/>
    <sheet name="Лыхма" sheetId="6" state="hidden" r:id="rId5"/>
    <sheet name="Полноват" sheetId="7" state="hidden" r:id="rId6"/>
    <sheet name="Сорум" sheetId="8" state="hidden" r:id="rId7"/>
    <sheet name="1" sheetId="9" r:id="rId8"/>
  </sheets>
  <definedNames>
    <definedName name="_xlnm.Print_Area" localSheetId="7">'1'!$A$1:$I$17</definedName>
    <definedName name="_xlnm.Print_Area" localSheetId="4">Лыхма!$A$1:$J$40</definedName>
  </definedNames>
  <calcPr calcId="144525"/>
</workbook>
</file>

<file path=xl/calcChain.xml><?xml version="1.0" encoding="utf-8"?>
<calcChain xmlns="http://schemas.openxmlformats.org/spreadsheetml/2006/main">
  <c r="D16" i="9" l="1"/>
  <c r="E16" i="9"/>
  <c r="F16" i="9"/>
  <c r="G16" i="9"/>
  <c r="H16" i="9"/>
  <c r="I16" i="9"/>
  <c r="C16" i="9"/>
  <c r="D13" i="9"/>
  <c r="E13" i="9"/>
  <c r="F13" i="9"/>
  <c r="G13" i="9"/>
  <c r="H13" i="9"/>
  <c r="I13" i="9"/>
  <c r="C13" i="9"/>
  <c r="D11" i="6" l="1"/>
  <c r="E11" i="6"/>
  <c r="F11" i="6"/>
  <c r="G11" i="6"/>
  <c r="H11" i="6"/>
  <c r="I11" i="6"/>
  <c r="J11" i="6"/>
  <c r="D16" i="6"/>
  <c r="E16" i="6"/>
  <c r="F16" i="6"/>
  <c r="G16" i="6"/>
  <c r="H16" i="6"/>
  <c r="I16" i="6"/>
  <c r="J16" i="6"/>
  <c r="D21" i="6"/>
  <c r="E21" i="6"/>
  <c r="F21" i="6"/>
  <c r="G21" i="6"/>
  <c r="H21" i="6"/>
  <c r="I21" i="6"/>
  <c r="J21" i="6"/>
  <c r="D11" i="5"/>
  <c r="E11" i="5"/>
  <c r="F11" i="5"/>
  <c r="G11" i="5"/>
  <c r="H11" i="5"/>
  <c r="I11" i="5"/>
  <c r="J11" i="5"/>
  <c r="D16" i="5"/>
  <c r="E16" i="5"/>
  <c r="F16" i="5"/>
  <c r="G16" i="5"/>
  <c r="H16" i="5"/>
  <c r="I16" i="5"/>
  <c r="J16" i="5"/>
  <c r="D21" i="5"/>
  <c r="E21" i="5"/>
  <c r="F21" i="5"/>
  <c r="G21" i="5"/>
  <c r="H21" i="5"/>
  <c r="I21" i="5"/>
  <c r="J21" i="5"/>
  <c r="D16" i="4"/>
  <c r="E16" i="4"/>
  <c r="F16" i="4"/>
  <c r="G16" i="4"/>
  <c r="H16" i="4"/>
  <c r="I16" i="4"/>
  <c r="J16" i="4"/>
  <c r="D11" i="4"/>
  <c r="E11" i="4"/>
  <c r="F11" i="4"/>
  <c r="G11" i="4"/>
  <c r="H11" i="4"/>
  <c r="I11" i="4"/>
  <c r="J11" i="4"/>
  <c r="D21" i="4"/>
  <c r="E21" i="4"/>
  <c r="F21" i="4"/>
  <c r="G21" i="4"/>
  <c r="H21" i="4"/>
  <c r="I21" i="4"/>
  <c r="J21" i="4"/>
  <c r="D11" i="8"/>
  <c r="E11" i="8"/>
  <c r="F11" i="8"/>
  <c r="G11" i="8"/>
  <c r="H11" i="8"/>
  <c r="I11" i="8"/>
  <c r="J11" i="8"/>
  <c r="D16" i="8"/>
  <c r="E16" i="8"/>
  <c r="F16" i="8"/>
  <c r="G16" i="8"/>
  <c r="H16" i="8"/>
  <c r="I16" i="8"/>
  <c r="J16" i="8"/>
  <c r="D21" i="8"/>
  <c r="E21" i="8"/>
  <c r="F21" i="8"/>
  <c r="G21" i="8"/>
  <c r="H21" i="8"/>
  <c r="I21" i="8"/>
  <c r="J21" i="8"/>
  <c r="E31" i="7"/>
  <c r="F31" i="7"/>
  <c r="G31" i="7"/>
  <c r="H31" i="7"/>
  <c r="I31" i="7"/>
  <c r="J31" i="7"/>
  <c r="D21" i="7"/>
  <c r="E21" i="7"/>
  <c r="F21" i="7"/>
  <c r="G21" i="7"/>
  <c r="H21" i="7"/>
  <c r="I21" i="7"/>
  <c r="J21" i="7"/>
  <c r="D16" i="7"/>
  <c r="E16" i="7"/>
  <c r="F16" i="7"/>
  <c r="G16" i="7"/>
  <c r="H16" i="7"/>
  <c r="I16" i="7"/>
  <c r="J16" i="7"/>
  <c r="D11" i="7"/>
  <c r="E11" i="7"/>
  <c r="F11" i="7"/>
  <c r="G11" i="7"/>
  <c r="H11" i="7"/>
  <c r="I11" i="7"/>
  <c r="J11" i="7"/>
  <c r="J10" i="8"/>
  <c r="J40" i="8" s="1"/>
  <c r="D10" i="10"/>
  <c r="D9" i="10"/>
  <c r="D8" i="10"/>
  <c r="D16" i="10"/>
  <c r="D6" i="10" s="1"/>
  <c r="E16" i="10"/>
  <c r="F16" i="10"/>
  <c r="G16" i="10"/>
  <c r="H16" i="10"/>
  <c r="I16" i="10"/>
  <c r="J16" i="10"/>
  <c r="E26" i="5" l="1"/>
  <c r="F26" i="5"/>
  <c r="G26" i="5"/>
  <c r="H26" i="5"/>
  <c r="I26" i="5"/>
  <c r="J26" i="5"/>
  <c r="E26" i="4"/>
  <c r="F26" i="4"/>
  <c r="G26" i="4"/>
  <c r="H26" i="4"/>
  <c r="I26" i="4"/>
  <c r="J26" i="4"/>
  <c r="D31" i="8" l="1"/>
  <c r="E31" i="8"/>
  <c r="F31" i="8"/>
  <c r="G31" i="8"/>
  <c r="H31" i="8"/>
  <c r="I31" i="8"/>
  <c r="J31" i="8"/>
  <c r="D26" i="8"/>
  <c r="D6" i="8" s="1"/>
  <c r="E26" i="8"/>
  <c r="E6" i="8" s="1"/>
  <c r="F26" i="8"/>
  <c r="G26" i="8"/>
  <c r="H26" i="8"/>
  <c r="H6" i="8" s="1"/>
  <c r="I26" i="8"/>
  <c r="I6" i="8" s="1"/>
  <c r="J26" i="8"/>
  <c r="J6" i="8" s="1"/>
  <c r="C26" i="8"/>
  <c r="D10" i="8"/>
  <c r="D40" i="8" s="1"/>
  <c r="E10" i="8"/>
  <c r="E40" i="8" s="1"/>
  <c r="F10" i="8"/>
  <c r="F40" i="8" s="1"/>
  <c r="G10" i="8"/>
  <c r="G40" i="8" s="1"/>
  <c r="H10" i="8"/>
  <c r="H40" i="8" s="1"/>
  <c r="I10" i="8"/>
  <c r="I40" i="8" s="1"/>
  <c r="D9" i="8"/>
  <c r="D39" i="8" s="1"/>
  <c r="E9" i="8"/>
  <c r="E39" i="8" s="1"/>
  <c r="F9" i="8"/>
  <c r="F39" i="8" s="1"/>
  <c r="G9" i="8"/>
  <c r="G39" i="8" s="1"/>
  <c r="H9" i="8"/>
  <c r="H39" i="8" s="1"/>
  <c r="I9" i="8"/>
  <c r="I39" i="8" s="1"/>
  <c r="J9" i="8"/>
  <c r="J39" i="8" s="1"/>
  <c r="D8" i="8"/>
  <c r="D38" i="8" s="1"/>
  <c r="E8" i="8"/>
  <c r="E38" i="8" s="1"/>
  <c r="F8" i="8"/>
  <c r="F38" i="8" s="1"/>
  <c r="G8" i="8"/>
  <c r="G38" i="8" s="1"/>
  <c r="H8" i="8"/>
  <c r="H38" i="8" s="1"/>
  <c r="I8" i="8"/>
  <c r="I38" i="8" s="1"/>
  <c r="J8" i="8"/>
  <c r="J38" i="8" s="1"/>
  <c r="F6" i="8"/>
  <c r="G6" i="8"/>
  <c r="C10" i="8"/>
  <c r="C9" i="8"/>
  <c r="C8" i="8"/>
  <c r="D36" i="8" l="1"/>
  <c r="J36" i="8"/>
  <c r="I36" i="8"/>
  <c r="H36" i="8"/>
  <c r="G36" i="8"/>
  <c r="F36" i="8"/>
  <c r="E36" i="8"/>
  <c r="D26" i="7"/>
  <c r="D6" i="7" s="1"/>
  <c r="E26" i="7"/>
  <c r="E6" i="7" s="1"/>
  <c r="E36" i="7" s="1"/>
  <c r="F26" i="7"/>
  <c r="F6" i="7" s="1"/>
  <c r="F36" i="7" s="1"/>
  <c r="G26" i="7"/>
  <c r="G6" i="7" s="1"/>
  <c r="G36" i="7" s="1"/>
  <c r="H26" i="7"/>
  <c r="I26" i="7"/>
  <c r="I6" i="7" s="1"/>
  <c r="I36" i="7" s="1"/>
  <c r="J26" i="7"/>
  <c r="D31" i="7"/>
  <c r="D38" i="7"/>
  <c r="D10" i="7"/>
  <c r="D40" i="7" s="1"/>
  <c r="E10" i="7"/>
  <c r="E40" i="7" s="1"/>
  <c r="F10" i="7"/>
  <c r="F40" i="7" s="1"/>
  <c r="G10" i="7"/>
  <c r="G40" i="7" s="1"/>
  <c r="H10" i="7"/>
  <c r="H40" i="7" s="1"/>
  <c r="I10" i="7"/>
  <c r="I40" i="7" s="1"/>
  <c r="J10" i="7"/>
  <c r="J40" i="7" s="1"/>
  <c r="D9" i="7"/>
  <c r="D39" i="7" s="1"/>
  <c r="E9" i="7"/>
  <c r="E39" i="7" s="1"/>
  <c r="F9" i="7"/>
  <c r="F39" i="7" s="1"/>
  <c r="G9" i="7"/>
  <c r="G39" i="7" s="1"/>
  <c r="H9" i="7"/>
  <c r="H39" i="7" s="1"/>
  <c r="I9" i="7"/>
  <c r="I39" i="7" s="1"/>
  <c r="J9" i="7"/>
  <c r="J39" i="7" s="1"/>
  <c r="D8" i="7"/>
  <c r="E8" i="7"/>
  <c r="E38" i="7" s="1"/>
  <c r="F8" i="7"/>
  <c r="F38" i="7" s="1"/>
  <c r="G8" i="7"/>
  <c r="G38" i="7" s="1"/>
  <c r="H8" i="7"/>
  <c r="H38" i="7" s="1"/>
  <c r="I8" i="7"/>
  <c r="I38" i="7" s="1"/>
  <c r="J8" i="7"/>
  <c r="J38" i="7" s="1"/>
  <c r="H6" i="7"/>
  <c r="H36" i="7" s="1"/>
  <c r="J6" i="7"/>
  <c r="J36" i="7" s="1"/>
  <c r="C10" i="7"/>
  <c r="C9" i="7"/>
  <c r="C8" i="7"/>
  <c r="C26" i="7"/>
  <c r="I36" i="6"/>
  <c r="D31" i="6"/>
  <c r="E31" i="6"/>
  <c r="F31" i="6"/>
  <c r="F36" i="6" s="1"/>
  <c r="G31" i="6"/>
  <c r="H31" i="6"/>
  <c r="I31" i="6"/>
  <c r="J31" i="6"/>
  <c r="D26" i="6"/>
  <c r="D6" i="6" s="1"/>
  <c r="E26" i="6"/>
  <c r="E6" i="6" s="1"/>
  <c r="F26" i="6"/>
  <c r="F6" i="6" s="1"/>
  <c r="G26" i="6"/>
  <c r="G6" i="6" s="1"/>
  <c r="H26" i="6"/>
  <c r="H6" i="6" s="1"/>
  <c r="H36" i="6" s="1"/>
  <c r="I26" i="6"/>
  <c r="I6" i="6" s="1"/>
  <c r="J26" i="6"/>
  <c r="J6" i="6" s="1"/>
  <c r="D10" i="6"/>
  <c r="D40" i="6" s="1"/>
  <c r="E10" i="6"/>
  <c r="E40" i="6" s="1"/>
  <c r="F10" i="6"/>
  <c r="F40" i="6" s="1"/>
  <c r="G10" i="6"/>
  <c r="G40" i="6" s="1"/>
  <c r="H10" i="6"/>
  <c r="H40" i="6" s="1"/>
  <c r="I10" i="6"/>
  <c r="I40" i="6" s="1"/>
  <c r="J10" i="6"/>
  <c r="J40" i="6" s="1"/>
  <c r="D9" i="6"/>
  <c r="D39" i="6" s="1"/>
  <c r="E9" i="6"/>
  <c r="E39" i="6" s="1"/>
  <c r="F9" i="6"/>
  <c r="F39" i="6" s="1"/>
  <c r="G9" i="6"/>
  <c r="G39" i="6" s="1"/>
  <c r="H9" i="6"/>
  <c r="H39" i="6" s="1"/>
  <c r="I9" i="6"/>
  <c r="I39" i="6" s="1"/>
  <c r="J9" i="6"/>
  <c r="J39" i="6" s="1"/>
  <c r="D8" i="6"/>
  <c r="D38" i="6" s="1"/>
  <c r="E8" i="6"/>
  <c r="E38" i="6" s="1"/>
  <c r="F8" i="6"/>
  <c r="F38" i="6" s="1"/>
  <c r="G8" i="6"/>
  <c r="G38" i="6" s="1"/>
  <c r="H8" i="6"/>
  <c r="H38" i="6" s="1"/>
  <c r="I8" i="6"/>
  <c r="I38" i="6" s="1"/>
  <c r="J8" i="6"/>
  <c r="J38" i="6" s="1"/>
  <c r="C26" i="6"/>
  <c r="C10" i="6"/>
  <c r="C9" i="6"/>
  <c r="C8" i="6"/>
  <c r="D31" i="5"/>
  <c r="E31" i="5"/>
  <c r="F31" i="5"/>
  <c r="G31" i="5"/>
  <c r="H31" i="5"/>
  <c r="I31" i="5"/>
  <c r="J31" i="5"/>
  <c r="D36" i="6" l="1"/>
  <c r="E36" i="6"/>
  <c r="J36" i="6"/>
  <c r="G36" i="6"/>
  <c r="D36" i="7"/>
  <c r="D10" i="5"/>
  <c r="D40" i="5" s="1"/>
  <c r="E10" i="5"/>
  <c r="E40" i="5" s="1"/>
  <c r="F10" i="5"/>
  <c r="F40" i="5" s="1"/>
  <c r="G10" i="5"/>
  <c r="G40" i="5" s="1"/>
  <c r="H10" i="5"/>
  <c r="H40" i="5" s="1"/>
  <c r="I10" i="5"/>
  <c r="I40" i="5" s="1"/>
  <c r="J10" i="5"/>
  <c r="J40" i="5" s="1"/>
  <c r="D9" i="5"/>
  <c r="D39" i="5" s="1"/>
  <c r="E9" i="5"/>
  <c r="E39" i="5" s="1"/>
  <c r="F9" i="5"/>
  <c r="F39" i="5" s="1"/>
  <c r="G9" i="5"/>
  <c r="G39" i="5" s="1"/>
  <c r="H9" i="5"/>
  <c r="H39" i="5" s="1"/>
  <c r="I9" i="5"/>
  <c r="I39" i="5" s="1"/>
  <c r="J9" i="5"/>
  <c r="J39" i="5" s="1"/>
  <c r="D8" i="5"/>
  <c r="D38" i="5" s="1"/>
  <c r="E8" i="5"/>
  <c r="E38" i="5" s="1"/>
  <c r="F8" i="5"/>
  <c r="F38" i="5" s="1"/>
  <c r="G8" i="5"/>
  <c r="G38" i="5" s="1"/>
  <c r="H8" i="5"/>
  <c r="H38" i="5" s="1"/>
  <c r="I8" i="5"/>
  <c r="I38" i="5" s="1"/>
  <c r="J8" i="5"/>
  <c r="J38" i="5" s="1"/>
  <c r="E6" i="5"/>
  <c r="E36" i="5" s="1"/>
  <c r="F6" i="5"/>
  <c r="F36" i="5" s="1"/>
  <c r="G6" i="5"/>
  <c r="G36" i="5" s="1"/>
  <c r="H6" i="5"/>
  <c r="H36" i="5" s="1"/>
  <c r="I6" i="5"/>
  <c r="I36" i="5" s="1"/>
  <c r="J6" i="5"/>
  <c r="J36" i="5" s="1"/>
  <c r="C10" i="5"/>
  <c r="C9" i="5"/>
  <c r="C8" i="5"/>
  <c r="D26" i="5"/>
  <c r="D6" i="5" s="1"/>
  <c r="D36" i="5" s="1"/>
  <c r="D6" i="4"/>
  <c r="D36" i="4" s="1"/>
  <c r="E6" i="4"/>
  <c r="E36" i="4" s="1"/>
  <c r="F6" i="4"/>
  <c r="F36" i="4" s="1"/>
  <c r="G6" i="4"/>
  <c r="G36" i="4" s="1"/>
  <c r="H6" i="4"/>
  <c r="H36" i="4" s="1"/>
  <c r="I6" i="4"/>
  <c r="I36" i="4" s="1"/>
  <c r="J6" i="4"/>
  <c r="J36" i="4" s="1"/>
  <c r="D10" i="4"/>
  <c r="D40" i="4" s="1"/>
  <c r="E10" i="4"/>
  <c r="F10" i="4"/>
  <c r="G10" i="4"/>
  <c r="G40" i="4" s="1"/>
  <c r="H10" i="4"/>
  <c r="H40" i="4" s="1"/>
  <c r="I10" i="4"/>
  <c r="I40" i="4" s="1"/>
  <c r="J10" i="4"/>
  <c r="J40" i="4" s="1"/>
  <c r="C10" i="4"/>
  <c r="D8" i="4"/>
  <c r="D38" i="4" s="1"/>
  <c r="E8" i="4"/>
  <c r="E38" i="4" s="1"/>
  <c r="F8" i="4"/>
  <c r="F38" i="4" s="1"/>
  <c r="G8" i="4"/>
  <c r="G38" i="4" s="1"/>
  <c r="H8" i="4"/>
  <c r="H38" i="4" s="1"/>
  <c r="I8" i="4"/>
  <c r="I38" i="4" s="1"/>
  <c r="J8" i="4"/>
  <c r="J38" i="4" s="1"/>
  <c r="C9" i="4"/>
  <c r="C8" i="4"/>
  <c r="C38" i="4" s="1"/>
  <c r="D9" i="4"/>
  <c r="E9" i="4"/>
  <c r="E39" i="4" s="1"/>
  <c r="F9" i="4"/>
  <c r="F39" i="4" s="1"/>
  <c r="G9" i="4"/>
  <c r="G39" i="4" s="1"/>
  <c r="H9" i="4"/>
  <c r="H39" i="4" s="1"/>
  <c r="I9" i="4"/>
  <c r="I39" i="4" s="1"/>
  <c r="J9" i="4"/>
  <c r="J39" i="4" s="1"/>
  <c r="E40" i="4"/>
  <c r="F40" i="4"/>
  <c r="D39" i="4"/>
  <c r="D26" i="4"/>
  <c r="E6" i="10"/>
  <c r="F6" i="10"/>
  <c r="G6" i="10"/>
  <c r="H6" i="10"/>
  <c r="I6" i="10"/>
  <c r="I26" i="10" s="1"/>
  <c r="J6" i="10"/>
  <c r="E21" i="10"/>
  <c r="F21" i="10"/>
  <c r="G21" i="10"/>
  <c r="H21" i="10"/>
  <c r="I21" i="10"/>
  <c r="J21" i="10"/>
  <c r="D30" i="10"/>
  <c r="E30" i="10"/>
  <c r="F30" i="10"/>
  <c r="G30" i="10"/>
  <c r="H30" i="10"/>
  <c r="I30" i="10"/>
  <c r="J30" i="10"/>
  <c r="D29" i="10"/>
  <c r="E29" i="10"/>
  <c r="F29" i="10"/>
  <c r="G29" i="10"/>
  <c r="H29" i="10"/>
  <c r="I29" i="10"/>
  <c r="J29" i="10"/>
  <c r="D28" i="10"/>
  <c r="E28" i="10"/>
  <c r="F28" i="10"/>
  <c r="G28" i="10"/>
  <c r="H28" i="10"/>
  <c r="I28" i="10"/>
  <c r="J28" i="10"/>
  <c r="D21" i="10"/>
  <c r="D26" i="10" s="1"/>
  <c r="G26" i="10" l="1"/>
  <c r="F26" i="10"/>
  <c r="E26" i="10"/>
  <c r="J26" i="10"/>
  <c r="H26" i="10"/>
  <c r="D65" i="2" l="1"/>
  <c r="D10" i="2" s="1"/>
  <c r="D120" i="2" s="1"/>
  <c r="F121" i="2"/>
  <c r="G121" i="2"/>
  <c r="H121" i="2"/>
  <c r="I121" i="2"/>
  <c r="J121" i="2"/>
  <c r="H120" i="2"/>
  <c r="I120" i="2"/>
  <c r="J120" i="2"/>
  <c r="E119" i="2"/>
  <c r="F119" i="2"/>
  <c r="J119" i="2"/>
  <c r="D12" i="2"/>
  <c r="D112" i="2"/>
  <c r="E112" i="2"/>
  <c r="F112" i="2"/>
  <c r="G112" i="2"/>
  <c r="H112" i="2"/>
  <c r="I112" i="2"/>
  <c r="J112" i="2"/>
  <c r="D107" i="2"/>
  <c r="E107" i="2"/>
  <c r="F107" i="2"/>
  <c r="G107" i="2"/>
  <c r="H107" i="2"/>
  <c r="I107" i="2"/>
  <c r="J107" i="2"/>
  <c r="D102" i="2"/>
  <c r="E102" i="2"/>
  <c r="F102" i="2"/>
  <c r="G102" i="2"/>
  <c r="H102" i="2"/>
  <c r="I102" i="2"/>
  <c r="J102" i="2"/>
  <c r="D97" i="2"/>
  <c r="E97" i="2"/>
  <c r="F97" i="2"/>
  <c r="G97" i="2"/>
  <c r="H97" i="2"/>
  <c r="I97" i="2"/>
  <c r="J97" i="2"/>
  <c r="D92" i="2"/>
  <c r="E92" i="2"/>
  <c r="F92" i="2"/>
  <c r="G92" i="2"/>
  <c r="H92" i="2"/>
  <c r="I92" i="2"/>
  <c r="J92" i="2"/>
  <c r="D87" i="2"/>
  <c r="E87" i="2"/>
  <c r="F87" i="2"/>
  <c r="G87" i="2"/>
  <c r="H87" i="2"/>
  <c r="I87" i="2"/>
  <c r="J87" i="2"/>
  <c r="D82" i="2"/>
  <c r="E82" i="2"/>
  <c r="F82" i="2"/>
  <c r="G82" i="2"/>
  <c r="H82" i="2"/>
  <c r="I82" i="2"/>
  <c r="J82" i="2"/>
  <c r="D77" i="2"/>
  <c r="E77" i="2"/>
  <c r="F77" i="2"/>
  <c r="G77" i="2"/>
  <c r="H77" i="2"/>
  <c r="I77" i="2"/>
  <c r="J77" i="2"/>
  <c r="D72" i="2"/>
  <c r="E72" i="2"/>
  <c r="F72" i="2"/>
  <c r="G72" i="2"/>
  <c r="H72" i="2"/>
  <c r="I72" i="2"/>
  <c r="J72" i="2"/>
  <c r="D67" i="2"/>
  <c r="E67" i="2"/>
  <c r="F67" i="2"/>
  <c r="G67" i="2"/>
  <c r="H67" i="2"/>
  <c r="I67" i="2"/>
  <c r="J67" i="2"/>
  <c r="D62" i="2"/>
  <c r="E62" i="2"/>
  <c r="F62" i="2"/>
  <c r="G62" i="2"/>
  <c r="H62" i="2"/>
  <c r="I62" i="2"/>
  <c r="J62" i="2"/>
  <c r="D57" i="2"/>
  <c r="E57" i="2"/>
  <c r="F57" i="2"/>
  <c r="G57" i="2"/>
  <c r="H57" i="2"/>
  <c r="I57" i="2"/>
  <c r="J57" i="2"/>
  <c r="D52" i="2"/>
  <c r="E52" i="2"/>
  <c r="F52" i="2"/>
  <c r="G52" i="2"/>
  <c r="H52" i="2"/>
  <c r="I52" i="2"/>
  <c r="J52" i="2"/>
  <c r="D47" i="2"/>
  <c r="E47" i="2"/>
  <c r="F47" i="2"/>
  <c r="G47" i="2"/>
  <c r="H47" i="2"/>
  <c r="I47" i="2"/>
  <c r="J47" i="2"/>
  <c r="D42" i="2"/>
  <c r="E42" i="2"/>
  <c r="F42" i="2"/>
  <c r="G42" i="2"/>
  <c r="H42" i="2"/>
  <c r="I42" i="2"/>
  <c r="J42" i="2"/>
  <c r="D37" i="2"/>
  <c r="E37" i="2"/>
  <c r="F37" i="2"/>
  <c r="G37" i="2"/>
  <c r="H37" i="2"/>
  <c r="I37" i="2"/>
  <c r="J37" i="2"/>
  <c r="D32" i="2"/>
  <c r="E32" i="2"/>
  <c r="F32" i="2"/>
  <c r="G32" i="2"/>
  <c r="H32" i="2"/>
  <c r="I32" i="2"/>
  <c r="J32" i="2"/>
  <c r="D27" i="2"/>
  <c r="E27" i="2"/>
  <c r="F27" i="2"/>
  <c r="G27" i="2"/>
  <c r="H27" i="2"/>
  <c r="I27" i="2"/>
  <c r="J27" i="2"/>
  <c r="D22" i="2"/>
  <c r="E22" i="2"/>
  <c r="F22" i="2"/>
  <c r="G22" i="2"/>
  <c r="H22" i="2"/>
  <c r="I22" i="2"/>
  <c r="J22" i="2"/>
  <c r="D17" i="2"/>
  <c r="E17" i="2"/>
  <c r="F17" i="2"/>
  <c r="G17" i="2"/>
  <c r="H17" i="2"/>
  <c r="I17" i="2"/>
  <c r="J17" i="2"/>
  <c r="D11" i="2"/>
  <c r="D121" i="2" s="1"/>
  <c r="E11" i="2"/>
  <c r="E121" i="2" s="1"/>
  <c r="F11" i="2"/>
  <c r="G11" i="2"/>
  <c r="H11" i="2"/>
  <c r="I11" i="2"/>
  <c r="J11" i="2"/>
  <c r="E10" i="2"/>
  <c r="E120" i="2" s="1"/>
  <c r="F10" i="2"/>
  <c r="F120" i="2" s="1"/>
  <c r="G10" i="2"/>
  <c r="G120" i="2" s="1"/>
  <c r="H10" i="2"/>
  <c r="I10" i="2"/>
  <c r="J10" i="2"/>
  <c r="D9" i="2"/>
  <c r="D119" i="2" s="1"/>
  <c r="E9" i="2"/>
  <c r="F9" i="2"/>
  <c r="G9" i="2"/>
  <c r="G119" i="2" s="1"/>
  <c r="H9" i="2"/>
  <c r="H119" i="2" s="1"/>
  <c r="I9" i="2"/>
  <c r="I119" i="2" s="1"/>
  <c r="J9" i="2"/>
  <c r="H7" i="2" l="1"/>
  <c r="H117" i="2" s="1"/>
  <c r="J7" i="2"/>
  <c r="J117" i="2" s="1"/>
  <c r="I7" i="2"/>
  <c r="I117" i="2" s="1"/>
  <c r="G7" i="2"/>
  <c r="G117" i="2" s="1"/>
  <c r="F7" i="2"/>
  <c r="F117" i="2" s="1"/>
  <c r="E7" i="2"/>
  <c r="E117" i="2" s="1"/>
  <c r="D7" i="2"/>
  <c r="D117" i="2" s="1"/>
  <c r="C10" i="10"/>
  <c r="C30" i="10" s="1"/>
  <c r="C9" i="10"/>
  <c r="C29" i="10" s="1"/>
  <c r="C8" i="10"/>
  <c r="C28" i="10" s="1"/>
  <c r="C21" i="10"/>
  <c r="C16" i="10"/>
  <c r="C11" i="10"/>
  <c r="C31" i="8"/>
  <c r="C21" i="8"/>
  <c r="C16" i="8"/>
  <c r="C11" i="8"/>
  <c r="C40" i="8"/>
  <c r="C39" i="8"/>
  <c r="C38" i="8"/>
  <c r="C31" i="7"/>
  <c r="C21" i="7"/>
  <c r="C16" i="7"/>
  <c r="C11" i="7"/>
  <c r="C40" i="7"/>
  <c r="C39" i="7"/>
  <c r="C38" i="7"/>
  <c r="C6" i="7" l="1"/>
  <c r="C36" i="7" s="1"/>
  <c r="C6" i="8"/>
  <c r="C36" i="8" s="1"/>
  <c r="C6" i="10"/>
  <c r="C26" i="10"/>
  <c r="C31" i="6"/>
  <c r="C21" i="6"/>
  <c r="C16" i="6"/>
  <c r="C11" i="6"/>
  <c r="C40" i="6"/>
  <c r="C39" i="6"/>
  <c r="C38" i="6"/>
  <c r="C6" i="6" l="1"/>
  <c r="C36" i="6"/>
  <c r="C31" i="5"/>
  <c r="C21" i="5"/>
  <c r="C16" i="5"/>
  <c r="C11" i="5"/>
  <c r="C40" i="5"/>
  <c r="C39" i="5"/>
  <c r="C38" i="5"/>
  <c r="C39" i="4"/>
  <c r="C40" i="4"/>
  <c r="C11" i="4"/>
  <c r="C31" i="4"/>
  <c r="C21" i="4"/>
  <c r="C16" i="4"/>
  <c r="C6" i="5" l="1"/>
  <c r="C36" i="5" s="1"/>
  <c r="C6" i="4"/>
  <c r="C36" i="4" s="1"/>
  <c r="C115" i="2"/>
  <c r="C114" i="2"/>
  <c r="C112" i="2" s="1"/>
  <c r="C10" i="2"/>
  <c r="C11" i="2"/>
  <c r="C121" i="2" s="1"/>
  <c r="C9" i="2"/>
  <c r="C107" i="2"/>
  <c r="C102" i="2"/>
  <c r="C97" i="2"/>
  <c r="C92" i="2"/>
  <c r="C87" i="2"/>
  <c r="C82" i="2"/>
  <c r="C77" i="2"/>
  <c r="C72" i="2"/>
  <c r="C67" i="2"/>
  <c r="C62" i="2"/>
  <c r="C57" i="2"/>
  <c r="C52" i="2"/>
  <c r="C47" i="2"/>
  <c r="C42" i="2"/>
  <c r="C37" i="2"/>
  <c r="C32" i="2"/>
  <c r="C27" i="2"/>
  <c r="C22" i="2"/>
  <c r="C17" i="2"/>
  <c r="C120" i="2" l="1"/>
  <c r="C7" i="2"/>
  <c r="C117" i="2" s="1"/>
  <c r="C119" i="2"/>
</calcChain>
</file>

<file path=xl/sharedStrings.xml><?xml version="1.0" encoding="utf-8"?>
<sst xmlns="http://schemas.openxmlformats.org/spreadsheetml/2006/main" count="465" uniqueCount="104">
  <si>
    <t xml:space="preserve">№ </t>
  </si>
  <si>
    <t>Наименование показателя</t>
  </si>
  <si>
    <t>Плановый период</t>
  </si>
  <si>
    <t>Расходы на реализацию муниципальных программ - всего:</t>
  </si>
  <si>
    <t>в том числе:</t>
  </si>
  <si>
    <t>федеральный бюджет</t>
  </si>
  <si>
    <t>окружной бюджет</t>
  </si>
  <si>
    <t xml:space="preserve">бюджет района </t>
  </si>
  <si>
    <t>1.1</t>
  </si>
  <si>
    <t>Непрограммные расходы бюджета:</t>
  </si>
  <si>
    <t>Муниципальная программа Белоярского района "Развитие малого и среднего  предпринимательства и туризма в Белоярском районе на 2014-2020 годы"</t>
  </si>
  <si>
    <t>Муниципальная программа Белоярского района "Развитие образования Белоярского района на 2014-2020 годы"</t>
  </si>
  <si>
    <t>Муниципальная программа Белоярского района "Социальная поддержка отдельных категорий граждан на территории  Белоярского района на 2014-2020 годы"</t>
  </si>
  <si>
    <t>1.2</t>
  </si>
  <si>
    <t>1.3</t>
  </si>
  <si>
    <t>Муниципальная программа Белоярского района "Доступная среда на 2014-2020 годы"</t>
  </si>
  <si>
    <t>1.4</t>
  </si>
  <si>
    <t>Муниципальная программа Белоярского района "Развитие культуры Белоярского района на 2014-2020 годы"</t>
  </si>
  <si>
    <t>Муниципальная программа Белоярского района "Развитие физической культуры, спорта и молодежной политики на территории Белоярского района на 2014-2020 годы"</t>
  </si>
  <si>
    <t>Муниципальная программа Белоярского района "Повышение эффективности деятельности органов местного самоуправления Белоярского района на 2014-2020 годы"</t>
  </si>
  <si>
    <t>Муниципальная программа Белоярского района "Развитие агропромышленного комплекса на 2014-2020 годы"</t>
  </si>
  <si>
    <t>Муниципальная программа Белоярского района "Строительство и реконструкция объектов муниципальной собственности Белоярского района на 2014-2020 годы"</t>
  </si>
  <si>
    <t>Муниципальная программа Белоярского района "Социально-экономическое развитие коренных малочисленных народов Севера на территории Белоярского района на 2014-2020 годы"</t>
  </si>
  <si>
    <t>Муниципальная программа Белоярского района "Обеспечение доступным и комфортным жильем жителей Белоярского района в 2014-2020 годах"</t>
  </si>
  <si>
    <t>Муниципальная программа Белоярского района "Развитие жилищно-коммунального комплекса и повышение энергетической эффективности в Белоярском районе на 2014-2020 годы"</t>
  </si>
  <si>
    <t>Муниципальная программа Белоярского района "Профилактика терроризма и экстремизма,  правонарушений в сфере общественного порядка и безопасности дорожного движения в Белоярском районе на 2014–2020 годы"</t>
  </si>
  <si>
    <t>Муниципальная программа Белоярского района "Защита населения от чрезвычайных ситуаций, обеспечение пожарной безопасности объектов муниципальной собственности и безопасности людей на водных объектах на 2014-2020 годы"</t>
  </si>
  <si>
    <t>Муниципальная программа Белоярского района "Охрана окружающей среды  на 2014–2020 годы"</t>
  </si>
  <si>
    <t>Муниципальная программа Белоярского района "Управление муниципальным имуществом на 2014-2020 годы"</t>
  </si>
  <si>
    <t>Муниципальная программа Белоярского района "Информационное общество на 2014-2020 годы"</t>
  </si>
  <si>
    <t>Муниципальная программа Белоярского района "Развитие транспортной системы на 2014-2020 годы"</t>
  </si>
  <si>
    <t>Муниципальная программа Белоярского района "Управление муниципальными финансами в Белоярском районе на 2014-2020 годы"</t>
  </si>
  <si>
    <t>Муниципальная программа Белоярского района "Совершенствование межбюджетных отношений в Белоярском районе на 2014 - 2020 годы"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</si>
  <si>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</si>
  <si>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</si>
  <si>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</si>
  <si>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</si>
  <si>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</si>
  <si>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</si>
  <si>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</si>
  <si>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</si>
  <si>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</si>
  <si>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</si>
  <si>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</si>
  <si>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</si>
  <si>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</si>
  <si>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</si>
  <si>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</si>
  <si>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</si>
  <si>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ВСЕГО расходов:</t>
  </si>
  <si>
    <t>Отчетный
 2016 год</t>
  </si>
  <si>
    <t>Текущий финансовый 2017 год</t>
  </si>
  <si>
    <t>Очередной финансовый 2018 год</t>
  </si>
  <si>
    <t>2019 год</t>
  </si>
  <si>
    <t>2020 год</t>
  </si>
  <si>
    <t>2021 год</t>
  </si>
  <si>
    <t>2022 год</t>
  </si>
  <si>
    <t>2023 год</t>
  </si>
  <si>
    <t>Муниципальная программа сельского поселения Верхнеказымский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</si>
  <si>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бюджет поселения</t>
  </si>
  <si>
    <t xml:space="preserve">бюджет поселения </t>
  </si>
  <si>
    <t>Муниципальная программа сельского поселения Верхнеказымский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</si>
  <si>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Верхнеказымский "Развитие муниципальной службы сельского поселения Верхнеказымский на 2014-2016 годы"</t>
  </si>
  <si>
    <t>Муниципальная программа сельского поселения Казым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</si>
  <si>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Казым "Развитие жилищно-коммунального комплекса и повышение энергетической эффективности на 2014-2016 годы "</t>
  </si>
  <si>
    <t>Муниципальная программа сельского поселения Казым "Развитие муниципальной службы в сельском поселении Казым на 2014-2016 годы "</t>
  </si>
  <si>
    <t>Муниципальная программа сельского поселения Лыхма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</si>
  <si>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Лыхма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</si>
  <si>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Лыхма "Развитие муниципальной службы в сельском поселении Лыхма на 2014-2016 годы"</t>
  </si>
  <si>
    <t>Муниципальная программа сельского поселения Полноват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</si>
  <si>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Полноват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</si>
  <si>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Полноват "Развитие муниципальной службы в сельском  поселении Полноват на 2014-2016 годы"</t>
  </si>
  <si>
    <t>Муниципальная программа сельского поселения Сорум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</si>
  <si>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Сорум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</si>
  <si>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Сорум "Развитие муниципальной службы в сельском поселении Сорум на 2014-2016 годы"</t>
  </si>
  <si>
    <t>Муниципальная программа "Повышение эффективности деятельности органов местного самоуправления городского поселения Белоярский на 2014-2016 годы"</t>
  </si>
  <si>
    <t>Муниципальная программа  "Развитие жилищно-коммунального комплекса и повышение энергетической эффективности в городском поселении Белоярский на 2014-2016 годы"</t>
  </si>
  <si>
    <t>Муниципальная программа сельского поселения Верхнеказымский "Реализация полномочий органов местного самоуправления на 2017-2023 годы"</t>
  </si>
  <si>
    <t>Муниципальная программа сельского поселения Казым
 "Реализация полномочий органов местного самоуправления на 2017-2023 годы"</t>
  </si>
  <si>
    <t>Муниципальная программа сельского поселения Лыхма 
"Реализация полномочий органов местного самоуправления на 2017-2023 годы"</t>
  </si>
  <si>
    <t>Муниципальная программа сельского поселения Полноват "Реализация полномочий органов местного самоуправления на 2017-2023 годы"</t>
  </si>
  <si>
    <t>Муниципальная программа сельского поселения Сорум
"Реализация полномочий органов местного самоуправления на 2017-2023 годы"</t>
  </si>
  <si>
    <t>СВЕДЕНИЯ О ПРЕДЕЛЬНЫХ ОБЪЕМАХ ФИНАНСОВОГО ОБЕСПЕЧЕНИЯ РЕАЛИЗАЦИИ МУНИЦИПАЛЬНЫХ ПРОГРАММ БЕЛОЯРСКОГО РАЙОНА</t>
  </si>
  <si>
    <t>СВЕДЕНИЯ О ПРЕДЕЛЬНЫХ ОБЪЕМАХ ФИНАНСОВОГО ОБЕСПЕЧЕНИЯ РЕАЛИЗАЦИИ МУНИЦИПАЛЬНЫХ ПРОГРАММ ГОРОДСКОГО ПОСЕЛЕНИЯ БЕЛОЯРСКИЙ</t>
  </si>
  <si>
    <t>СВЕДЕНИЯ О ПРЕДЕЛЬНЫХ ОБЪЕМАХ ФИНАНСОВОГО ОБЕСПЕЧЕНИЯ РЕАЛИЗАЦИИ МУНИЦИПАЛЬНЫХ ПРОГРАММ
 СЕЛЬСКОГО ПОСЕЛЕНИЯ ВЕРХНЕКАЗЫМСКИЙ</t>
  </si>
  <si>
    <t>СВЕДЕНИЯ О ПРЕДЕЛЬНЫХ ОБЪЕМАХ ФИНАНСОВОГО ОБЕСПЕЧЕНИЯ РЕАЛИЗАЦИИ МУНИЦИПАЛЬНЫХ ПРОГРАММ
 СЕЛЬСКОГО ПОСЕЛЕНИЯ КАЗЫМ</t>
  </si>
  <si>
    <t>СВЕДЕНИЯ О ПРЕДЕЛЬНЫХ ОБЪЕМАХ ФИНАНСОВОГО ОБЕСПЕЧЕНИЯ РЕАЛИЗАЦИИ МУНИЦИПАЛЬНЫХ ПРОГРАММ
 СЕЛЬСКОГО ПОСЕЛЕНИЯ ЛЫХМА</t>
  </si>
  <si>
    <t>СВЕДЕНИЯ О ПРЕДЕЛЬНЫХ ОБЪЕМАХ ФИНАНСОВОГО ОБЕСПЕЧЕНИЯ РЕАЛИЗАЦИИ МУНИЦИПАЛЬНЫХ ПРОГРАММ
 СЕЛЬСКОГО ПОСЕЛЕНИЯ ПОЛНОВАТ</t>
  </si>
  <si>
    <t>СВЕДЕНИЯ О ПРЕДЕЛЬНЫХ ОБЪЕМАХ ФИНАНСОВОГО ОБЕСПЕЧЕНИЯ РЕАЛИЗАЦИИ МУНИЦИПАЛЬНЫХ ПРОГРАММ
 СЕЛЬСКОГО ПОСЕЛЕНИЯ СОРУМ</t>
  </si>
  <si>
    <t>Приложение  № 2</t>
  </si>
  <si>
    <t>_______________________________________________</t>
  </si>
  <si>
    <t>Отчетный
 2017 год</t>
  </si>
  <si>
    <t>Текущий финансовый 2018 год</t>
  </si>
  <si>
    <t>Очередной финансовый 2019 год</t>
  </si>
  <si>
    <t>СВЕДЕНИЯ О ПРЕДЕЛЬНЫХ ОБЪЕМАХ ФИНАНСОВОГО ОБЕСПЕЧЕНИЯ РЕАЛИЗАЦИИ МУНИЦИПАЛЬНЫХ ПРОГРАММ
 СЕЛЬСКОГО ПОСЕЛЕНИЯ ПОЛНОВАТ НА ПЕРИОД ДО 2023 ГОДА</t>
  </si>
  <si>
    <t>к бюджетному прогнозу сельского поселения Полноват
на период до 2023 года</t>
  </si>
  <si>
    <t>Приложение  №2</t>
  </si>
  <si>
    <t>Расходы на реализацию муниципальных программ - всего, в том числе:</t>
  </si>
  <si>
    <t>I</t>
  </si>
  <si>
    <t>II</t>
  </si>
  <si>
    <t>Непрограммные расходы бюджета</t>
  </si>
  <si>
    <t>(тыс. рублей)</t>
  </si>
  <si>
    <t>Муниципальная программа сельского поселения Полноват «Реализация полномочий органов местного самоуправления на 2017-2023 годы»</t>
  </si>
  <si>
    <t xml:space="preserve">к постановлению администрации сельского поселения Полноват
 от 14 декабря 2018 года № 165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</si>
</sst>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0" fontId="2" fillId="0" borderId="1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7" xfId="0" applyNumberFormat="1" applyFont="1" applyFill="1" applyBorder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view="pageBreakPreview" zoomScaleNormal="100" zoomScaleSheetLayoutView="100" workbookViewId="0">
      <selection activeCell="A2" sqref="A2:J2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7.7109375" customWidth="1"/>
    <col min="5" max="5" width="13.140625" customWidth="1"/>
  </cols>
  <sheetData>
    <row r="1" spans="1:10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33.75" customHeight="1" x14ac:dyDescent="0.25">
      <c r="A2" s="29" t="s">
        <v>82</v>
      </c>
      <c r="B2" s="29"/>
      <c r="C2" s="29"/>
      <c r="D2" s="29"/>
      <c r="E2" s="29"/>
      <c r="F2" s="29"/>
      <c r="G2" s="29"/>
      <c r="H2" s="29"/>
      <c r="I2" s="29"/>
      <c r="J2" s="29"/>
    </row>
    <row r="4" spans="1:10" ht="39.75" customHeight="1" x14ac:dyDescent="0.25">
      <c r="A4" s="33" t="s">
        <v>0</v>
      </c>
      <c r="B4" s="33" t="s">
        <v>1</v>
      </c>
      <c r="C4" s="35" t="s">
        <v>50</v>
      </c>
      <c r="D4" s="35" t="s">
        <v>51</v>
      </c>
      <c r="E4" s="35" t="s">
        <v>52</v>
      </c>
      <c r="F4" s="30" t="s">
        <v>2</v>
      </c>
      <c r="G4" s="31"/>
      <c r="H4" s="31"/>
      <c r="I4" s="31"/>
      <c r="J4" s="32"/>
    </row>
    <row r="5" spans="1:10" ht="22.5" customHeight="1" x14ac:dyDescent="0.25">
      <c r="A5" s="34"/>
      <c r="B5" s="34"/>
      <c r="C5" s="36"/>
      <c r="D5" s="36"/>
      <c r="E5" s="36"/>
      <c r="F5" s="1" t="s">
        <v>53</v>
      </c>
      <c r="G5" s="1" t="s">
        <v>54</v>
      </c>
      <c r="H5" s="1" t="s">
        <v>55</v>
      </c>
      <c r="I5" s="1" t="s">
        <v>56</v>
      </c>
      <c r="J5" s="1" t="s">
        <v>57</v>
      </c>
    </row>
    <row r="6" spans="1:10" ht="15.7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</row>
    <row r="7" spans="1:10" ht="47.25" x14ac:dyDescent="0.25">
      <c r="A7" s="10">
        <v>1</v>
      </c>
      <c r="B7" s="11" t="s">
        <v>3</v>
      </c>
      <c r="C7" s="12">
        <f>C12+C17+C22+C27+C32+C37+C42+C47+C52+C57+C62+C67+C72+C77+C82+C87+C92+C97+C102+C107</f>
        <v>3384414860.8099999</v>
      </c>
      <c r="D7" s="12">
        <f t="shared" ref="D7:J7" si="0">D12+D17+D22+D27+D32+D37+D42+D47+D52+D57+D62+D67+D72+D77+D82+D87+D92+D97+D102+D107</f>
        <v>2848908405.23</v>
      </c>
      <c r="E7" s="12">
        <f t="shared" si="0"/>
        <v>0</v>
      </c>
      <c r="F7" s="12">
        <f t="shared" si="0"/>
        <v>0</v>
      </c>
      <c r="G7" s="12">
        <f t="shared" si="0"/>
        <v>0</v>
      </c>
      <c r="H7" s="12">
        <f t="shared" si="0"/>
        <v>0</v>
      </c>
      <c r="I7" s="12">
        <f t="shared" si="0"/>
        <v>0</v>
      </c>
      <c r="J7" s="12">
        <f t="shared" si="0"/>
        <v>0</v>
      </c>
    </row>
    <row r="8" spans="1:10" ht="15.75" x14ac:dyDescent="0.25">
      <c r="A8" s="14"/>
      <c r="B8" s="2" t="s">
        <v>4</v>
      </c>
      <c r="C8" s="9"/>
      <c r="D8" s="8"/>
      <c r="E8" s="13"/>
      <c r="F8" s="13"/>
      <c r="G8" s="13"/>
      <c r="H8" s="13"/>
      <c r="I8" s="13"/>
      <c r="J8" s="13"/>
    </row>
    <row r="9" spans="1:10" ht="15.75" x14ac:dyDescent="0.25">
      <c r="A9" s="14"/>
      <c r="B9" s="2" t="s">
        <v>5</v>
      </c>
      <c r="C9" s="9">
        <f>C14+C19+C24+C29+C34+C39+C44+C49+C54+C59+C64+C69+C74+C79+C84+C89+C94+C99+C104+C109</f>
        <v>218553450.52000001</v>
      </c>
      <c r="D9" s="9">
        <f t="shared" ref="D9:J9" si="1">D14+D19+D24+D29+D34+D39+D44+D49+D54+D59+D64+D69+D74+D79+D84+D89+D94+D99+D104+D109</f>
        <v>1834000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 t="shared" si="1"/>
        <v>0</v>
      </c>
    </row>
    <row r="10" spans="1:10" ht="15.75" x14ac:dyDescent="0.25">
      <c r="A10" s="14"/>
      <c r="B10" s="2" t="s">
        <v>6</v>
      </c>
      <c r="C10" s="9">
        <f t="shared" ref="C10:J11" si="2">C15+C20+C25+C30+C35+C40+C45+C50+C55+C60+C65+C70+C75+C80+C85+C90+C95+C100+C105+C110</f>
        <v>1917662943.2800002</v>
      </c>
      <c r="D10" s="9">
        <f t="shared" si="2"/>
        <v>1406525314.72</v>
      </c>
      <c r="E10" s="9">
        <f t="shared" si="2"/>
        <v>0</v>
      </c>
      <c r="F10" s="9">
        <f t="shared" si="2"/>
        <v>0</v>
      </c>
      <c r="G10" s="9">
        <f t="shared" si="2"/>
        <v>0</v>
      </c>
      <c r="H10" s="9">
        <f t="shared" si="2"/>
        <v>0</v>
      </c>
      <c r="I10" s="9">
        <f t="shared" si="2"/>
        <v>0</v>
      </c>
      <c r="J10" s="9">
        <f t="shared" si="2"/>
        <v>0</v>
      </c>
    </row>
    <row r="11" spans="1:10" ht="15.75" x14ac:dyDescent="0.25">
      <c r="A11" s="14"/>
      <c r="B11" s="2" t="s">
        <v>7</v>
      </c>
      <c r="C11" s="9">
        <f t="shared" si="2"/>
        <v>1248198467.01</v>
      </c>
      <c r="D11" s="9">
        <f t="shared" si="2"/>
        <v>1440549090.5099998</v>
      </c>
      <c r="E11" s="9">
        <f t="shared" si="2"/>
        <v>0</v>
      </c>
      <c r="F11" s="9">
        <f t="shared" si="2"/>
        <v>0</v>
      </c>
      <c r="G11" s="9">
        <f t="shared" si="2"/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</row>
    <row r="12" spans="1:10" ht="126" x14ac:dyDescent="0.25">
      <c r="A12" s="5" t="s">
        <v>8</v>
      </c>
      <c r="B12" s="4" t="s">
        <v>10</v>
      </c>
      <c r="C12" s="9">
        <v>10213070.48</v>
      </c>
      <c r="D12" s="18">
        <f>D14+D15+D16</f>
        <v>10370600</v>
      </c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4</v>
      </c>
      <c r="C13" s="9"/>
      <c r="D13" s="8"/>
      <c r="E13" s="8"/>
      <c r="F13" s="8"/>
      <c r="G13" s="8"/>
      <c r="H13" s="8"/>
      <c r="I13" s="8"/>
      <c r="J13" s="8"/>
    </row>
    <row r="14" spans="1:10" ht="15.75" x14ac:dyDescent="0.25">
      <c r="A14" s="5"/>
      <c r="B14" s="2" t="s">
        <v>5</v>
      </c>
      <c r="C14" s="9">
        <v>0</v>
      </c>
      <c r="D14" s="8">
        <v>0</v>
      </c>
      <c r="E14" s="8"/>
      <c r="F14" s="8"/>
      <c r="G14" s="8"/>
      <c r="H14" s="8"/>
      <c r="I14" s="8"/>
      <c r="J14" s="8"/>
    </row>
    <row r="15" spans="1:10" ht="15.75" x14ac:dyDescent="0.25">
      <c r="A15" s="5"/>
      <c r="B15" s="2" t="s">
        <v>6</v>
      </c>
      <c r="C15" s="9">
        <v>4881470.4800000004</v>
      </c>
      <c r="D15" s="8">
        <v>5463300</v>
      </c>
      <c r="E15" s="8"/>
      <c r="F15" s="8"/>
      <c r="G15" s="8"/>
      <c r="H15" s="8"/>
      <c r="I15" s="8"/>
      <c r="J15" s="8"/>
    </row>
    <row r="16" spans="1:10" ht="15.75" x14ac:dyDescent="0.25">
      <c r="A16" s="5"/>
      <c r="B16" s="2" t="s">
        <v>7</v>
      </c>
      <c r="C16" s="9">
        <v>5331600</v>
      </c>
      <c r="D16" s="8">
        <v>4907300</v>
      </c>
      <c r="E16" s="8"/>
      <c r="F16" s="8"/>
      <c r="G16" s="8"/>
      <c r="H16" s="8"/>
      <c r="I16" s="8"/>
      <c r="J16" s="8"/>
    </row>
    <row r="17" spans="1:10" ht="77.25" customHeight="1" x14ac:dyDescent="0.25">
      <c r="A17" s="5" t="s">
        <v>13</v>
      </c>
      <c r="B17" s="4" t="s">
        <v>11</v>
      </c>
      <c r="C17" s="9">
        <f>C19+C20+C21</f>
        <v>1237408125.5899999</v>
      </c>
      <c r="D17" s="9">
        <f t="shared" ref="D17:J17" si="3">D19+D20+D21</f>
        <v>1238734594.1199999</v>
      </c>
      <c r="E17" s="9">
        <f t="shared" si="3"/>
        <v>0</v>
      </c>
      <c r="F17" s="9">
        <f t="shared" si="3"/>
        <v>0</v>
      </c>
      <c r="G17" s="9">
        <f t="shared" si="3"/>
        <v>0</v>
      </c>
      <c r="H17" s="9">
        <f t="shared" si="3"/>
        <v>0</v>
      </c>
      <c r="I17" s="9">
        <f t="shared" si="3"/>
        <v>0</v>
      </c>
      <c r="J17" s="9">
        <f t="shared" si="3"/>
        <v>0</v>
      </c>
    </row>
    <row r="18" spans="1:10" ht="15" customHeight="1" x14ac:dyDescent="0.25">
      <c r="A18" s="5"/>
      <c r="B18" s="2" t="s">
        <v>4</v>
      </c>
      <c r="C18" s="9"/>
      <c r="D18" s="8"/>
      <c r="E18" s="8"/>
      <c r="F18" s="8"/>
      <c r="G18" s="8"/>
      <c r="H18" s="8"/>
      <c r="I18" s="8"/>
      <c r="J18" s="8"/>
    </row>
    <row r="19" spans="1:10" ht="15" customHeight="1" x14ac:dyDescent="0.25">
      <c r="A19" s="5"/>
      <c r="B19" s="2" t="s">
        <v>5</v>
      </c>
      <c r="C19" s="9">
        <v>0</v>
      </c>
      <c r="D19" s="8">
        <v>0</v>
      </c>
      <c r="E19" s="8"/>
      <c r="F19" s="8"/>
      <c r="G19" s="8"/>
      <c r="H19" s="8"/>
      <c r="I19" s="8"/>
      <c r="J19" s="8"/>
    </row>
    <row r="20" spans="1:10" ht="15.75" customHeight="1" x14ac:dyDescent="0.25">
      <c r="A20" s="5"/>
      <c r="B20" s="2" t="s">
        <v>6</v>
      </c>
      <c r="C20" s="9">
        <v>986301820</v>
      </c>
      <c r="D20" s="8">
        <v>996063764</v>
      </c>
      <c r="E20" s="8"/>
      <c r="F20" s="8"/>
      <c r="G20" s="8"/>
      <c r="H20" s="8"/>
      <c r="I20" s="8"/>
      <c r="J20" s="8"/>
    </row>
    <row r="21" spans="1:10" ht="15" customHeight="1" x14ac:dyDescent="0.25">
      <c r="A21" s="5"/>
      <c r="B21" s="2" t="s">
        <v>7</v>
      </c>
      <c r="C21" s="9">
        <v>251106305.59</v>
      </c>
      <c r="D21" s="8">
        <v>242670830.12</v>
      </c>
      <c r="E21" s="8"/>
      <c r="F21" s="8"/>
      <c r="G21" s="8"/>
      <c r="H21" s="8"/>
      <c r="I21" s="8"/>
      <c r="J21" s="8"/>
    </row>
    <row r="22" spans="1:10" ht="111.75" customHeight="1" x14ac:dyDescent="0.25">
      <c r="A22" s="5" t="s">
        <v>14</v>
      </c>
      <c r="B22" s="4" t="s">
        <v>12</v>
      </c>
      <c r="C22" s="9">
        <f>C24+C25+C26</f>
        <v>19222531.129999999</v>
      </c>
      <c r="D22" s="9">
        <f t="shared" ref="D22:J22" si="4">D24+D25+D26</f>
        <v>20325514.800000001</v>
      </c>
      <c r="E22" s="9">
        <f t="shared" si="4"/>
        <v>0</v>
      </c>
      <c r="F22" s="9">
        <f t="shared" si="4"/>
        <v>0</v>
      </c>
      <c r="G22" s="9">
        <f t="shared" si="4"/>
        <v>0</v>
      </c>
      <c r="H22" s="9">
        <f t="shared" si="4"/>
        <v>0</v>
      </c>
      <c r="I22" s="9">
        <f t="shared" si="4"/>
        <v>0</v>
      </c>
      <c r="J22" s="9">
        <f t="shared" si="4"/>
        <v>0</v>
      </c>
    </row>
    <row r="23" spans="1:10" ht="15.75" customHeight="1" x14ac:dyDescent="0.25">
      <c r="A23" s="5"/>
      <c r="B23" s="2" t="s">
        <v>4</v>
      </c>
      <c r="C23" s="9"/>
      <c r="D23" s="8"/>
      <c r="E23" s="8"/>
      <c r="F23" s="8"/>
      <c r="G23" s="8"/>
      <c r="H23" s="8"/>
      <c r="I23" s="8"/>
      <c r="J23" s="8"/>
    </row>
    <row r="24" spans="1:10" ht="15.75" customHeight="1" x14ac:dyDescent="0.25">
      <c r="A24" s="5"/>
      <c r="B24" s="2" t="s">
        <v>5</v>
      </c>
      <c r="C24" s="9">
        <v>0</v>
      </c>
      <c r="D24" s="8">
        <v>0</v>
      </c>
      <c r="E24" s="8"/>
      <c r="F24" s="8"/>
      <c r="G24" s="8"/>
      <c r="H24" s="8"/>
      <c r="I24" s="8"/>
      <c r="J24" s="8"/>
    </row>
    <row r="25" spans="1:10" ht="15.75" customHeight="1" x14ac:dyDescent="0.25">
      <c r="A25" s="5"/>
      <c r="B25" s="2" t="s">
        <v>6</v>
      </c>
      <c r="C25" s="9">
        <v>0</v>
      </c>
      <c r="D25" s="8">
        <v>0</v>
      </c>
      <c r="E25" s="8"/>
      <c r="F25" s="8"/>
      <c r="G25" s="8"/>
      <c r="H25" s="8"/>
      <c r="I25" s="8"/>
      <c r="J25" s="8"/>
    </row>
    <row r="26" spans="1:10" ht="15.75" customHeight="1" x14ac:dyDescent="0.25">
      <c r="A26" s="5"/>
      <c r="B26" s="2" t="s">
        <v>7</v>
      </c>
      <c r="C26" s="9">
        <v>19222531.129999999</v>
      </c>
      <c r="D26" s="8">
        <v>20325514.800000001</v>
      </c>
      <c r="E26" s="8"/>
      <c r="F26" s="8"/>
      <c r="G26" s="8"/>
      <c r="H26" s="8"/>
      <c r="I26" s="8"/>
      <c r="J26" s="8"/>
    </row>
    <row r="27" spans="1:10" ht="63" x14ac:dyDescent="0.25">
      <c r="A27" s="5" t="s">
        <v>16</v>
      </c>
      <c r="B27" s="4" t="s">
        <v>15</v>
      </c>
      <c r="C27" s="9">
        <f>C29+C30+C31</f>
        <v>599475.19999999995</v>
      </c>
      <c r="D27" s="9">
        <f t="shared" ref="D27:J27" si="5">D29+D30+D31</f>
        <v>1291800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</row>
    <row r="28" spans="1:10" ht="15.75" x14ac:dyDescent="0.25">
      <c r="A28" s="5"/>
      <c r="B28" s="2" t="s">
        <v>4</v>
      </c>
      <c r="C28" s="9"/>
      <c r="D28" s="8"/>
      <c r="E28" s="8"/>
      <c r="F28" s="8"/>
      <c r="G28" s="8"/>
      <c r="H28" s="8"/>
      <c r="I28" s="8"/>
      <c r="J28" s="8"/>
    </row>
    <row r="29" spans="1:10" ht="15.75" x14ac:dyDescent="0.25">
      <c r="A29" s="5"/>
      <c r="B29" s="2" t="s">
        <v>5</v>
      </c>
      <c r="C29" s="9">
        <v>0</v>
      </c>
      <c r="D29" s="8">
        <v>0</v>
      </c>
      <c r="E29" s="8"/>
      <c r="F29" s="8"/>
      <c r="G29" s="8"/>
      <c r="H29" s="8"/>
      <c r="I29" s="8"/>
      <c r="J29" s="8"/>
    </row>
    <row r="30" spans="1:10" ht="15.75" x14ac:dyDescent="0.25">
      <c r="A30" s="5"/>
      <c r="B30" s="2" t="s">
        <v>6</v>
      </c>
      <c r="C30" s="9">
        <v>0</v>
      </c>
      <c r="D30" s="8">
        <v>0</v>
      </c>
      <c r="E30" s="8"/>
      <c r="F30" s="8"/>
      <c r="G30" s="8"/>
      <c r="H30" s="8"/>
      <c r="I30" s="8"/>
      <c r="J30" s="8"/>
    </row>
    <row r="31" spans="1:10" ht="15.75" x14ac:dyDescent="0.25">
      <c r="A31" s="5"/>
      <c r="B31" s="2" t="s">
        <v>7</v>
      </c>
      <c r="C31" s="9">
        <v>599475.19999999995</v>
      </c>
      <c r="D31" s="8">
        <v>1291800</v>
      </c>
      <c r="E31" s="8"/>
      <c r="F31" s="8"/>
      <c r="G31" s="8"/>
      <c r="H31" s="8"/>
      <c r="I31" s="8"/>
      <c r="J31" s="8"/>
    </row>
    <row r="32" spans="1:10" ht="81" customHeight="1" x14ac:dyDescent="0.25">
      <c r="A32" s="5" t="s">
        <v>33</v>
      </c>
      <c r="B32" s="4" t="s">
        <v>17</v>
      </c>
      <c r="C32" s="9">
        <f>C34+C35+C36</f>
        <v>208163868.84999999</v>
      </c>
      <c r="D32" s="9">
        <f t="shared" ref="D32:J32" si="6">D34+D35+D36</f>
        <v>199655736.47</v>
      </c>
      <c r="E32" s="9">
        <f t="shared" si="6"/>
        <v>0</v>
      </c>
      <c r="F32" s="9">
        <f t="shared" si="6"/>
        <v>0</v>
      </c>
      <c r="G32" s="9">
        <f t="shared" si="6"/>
        <v>0</v>
      </c>
      <c r="H32" s="9">
        <f t="shared" si="6"/>
        <v>0</v>
      </c>
      <c r="I32" s="9">
        <f t="shared" si="6"/>
        <v>0</v>
      </c>
      <c r="J32" s="9">
        <f t="shared" si="6"/>
        <v>0</v>
      </c>
    </row>
    <row r="33" spans="1:10" ht="15.75" customHeight="1" x14ac:dyDescent="0.25">
      <c r="A33" s="5"/>
      <c r="B33" s="2" t="s">
        <v>4</v>
      </c>
      <c r="C33" s="9"/>
      <c r="D33" s="8"/>
      <c r="E33" s="8"/>
      <c r="F33" s="8"/>
      <c r="G33" s="8"/>
      <c r="H33" s="8"/>
      <c r="I33" s="8"/>
      <c r="J33" s="8"/>
    </row>
    <row r="34" spans="1:10" ht="15.75" customHeight="1" x14ac:dyDescent="0.25">
      <c r="A34" s="5"/>
      <c r="B34" s="2" t="s">
        <v>5</v>
      </c>
      <c r="C34" s="9">
        <v>141010</v>
      </c>
      <c r="D34" s="8">
        <v>8500</v>
      </c>
      <c r="E34" s="8"/>
      <c r="F34" s="8"/>
      <c r="G34" s="8"/>
      <c r="H34" s="8"/>
      <c r="I34" s="8"/>
      <c r="J34" s="8"/>
    </row>
    <row r="35" spans="1:10" ht="15.75" customHeight="1" x14ac:dyDescent="0.25">
      <c r="A35" s="5"/>
      <c r="B35" s="2" t="s">
        <v>6</v>
      </c>
      <c r="C35" s="9">
        <v>8834540</v>
      </c>
      <c r="D35" s="8">
        <v>7093726</v>
      </c>
      <c r="E35" s="8"/>
      <c r="F35" s="8"/>
      <c r="G35" s="8"/>
      <c r="H35" s="8"/>
      <c r="I35" s="8"/>
      <c r="J35" s="8"/>
    </row>
    <row r="36" spans="1:10" ht="15.75" customHeight="1" x14ac:dyDescent="0.25">
      <c r="A36" s="5"/>
      <c r="B36" s="2" t="s">
        <v>7</v>
      </c>
      <c r="C36" s="9">
        <v>199188318.84999999</v>
      </c>
      <c r="D36" s="8">
        <v>192553510.47</v>
      </c>
      <c r="E36" s="8"/>
      <c r="F36" s="8"/>
      <c r="G36" s="8"/>
      <c r="H36" s="8"/>
      <c r="I36" s="8"/>
      <c r="J36" s="8"/>
    </row>
    <row r="37" spans="1:10" ht="126" x14ac:dyDescent="0.25">
      <c r="A37" s="5" t="s">
        <v>34</v>
      </c>
      <c r="B37" s="4" t="s">
        <v>18</v>
      </c>
      <c r="C37" s="9">
        <f>C39+C40+C41</f>
        <v>167457648.55000001</v>
      </c>
      <c r="D37" s="9">
        <f t="shared" ref="D37:J37" si="7">D39+D40+D41</f>
        <v>153109814.52000001</v>
      </c>
      <c r="E37" s="9">
        <f t="shared" si="7"/>
        <v>0</v>
      </c>
      <c r="F37" s="9">
        <f t="shared" si="7"/>
        <v>0</v>
      </c>
      <c r="G37" s="9">
        <f t="shared" si="7"/>
        <v>0</v>
      </c>
      <c r="H37" s="9">
        <f t="shared" si="7"/>
        <v>0</v>
      </c>
      <c r="I37" s="9">
        <f t="shared" si="7"/>
        <v>0</v>
      </c>
      <c r="J37" s="9">
        <f t="shared" si="7"/>
        <v>0</v>
      </c>
    </row>
    <row r="38" spans="1:10" ht="15.75" x14ac:dyDescent="0.25">
      <c r="A38" s="5"/>
      <c r="B38" s="2" t="s">
        <v>4</v>
      </c>
      <c r="C38" s="9"/>
      <c r="D38" s="8"/>
      <c r="E38" s="8"/>
      <c r="F38" s="8"/>
      <c r="G38" s="8"/>
      <c r="H38" s="8"/>
      <c r="I38" s="8"/>
      <c r="J38" s="8"/>
    </row>
    <row r="39" spans="1:10" ht="15.75" x14ac:dyDescent="0.25">
      <c r="A39" s="5"/>
      <c r="B39" s="2" t="s">
        <v>5</v>
      </c>
      <c r="C39" s="9">
        <v>0</v>
      </c>
      <c r="D39" s="8">
        <v>0</v>
      </c>
      <c r="E39" s="8"/>
      <c r="F39" s="8"/>
      <c r="G39" s="8"/>
      <c r="H39" s="8"/>
      <c r="I39" s="8"/>
      <c r="J39" s="8"/>
    </row>
    <row r="40" spans="1:10" ht="15.75" x14ac:dyDescent="0.25">
      <c r="A40" s="5"/>
      <c r="B40" s="2" t="s">
        <v>6</v>
      </c>
      <c r="C40" s="9">
        <v>16049649.640000001</v>
      </c>
      <c r="D40" s="8">
        <v>15364201</v>
      </c>
      <c r="E40" s="8"/>
      <c r="F40" s="8"/>
      <c r="G40" s="8"/>
      <c r="H40" s="8"/>
      <c r="I40" s="8"/>
      <c r="J40" s="8"/>
    </row>
    <row r="41" spans="1:10" ht="15.75" x14ac:dyDescent="0.25">
      <c r="A41" s="5"/>
      <c r="B41" s="2" t="s">
        <v>7</v>
      </c>
      <c r="C41" s="9">
        <v>151407998.91</v>
      </c>
      <c r="D41" s="8">
        <v>137745613.52000001</v>
      </c>
      <c r="E41" s="8"/>
      <c r="F41" s="8"/>
      <c r="G41" s="8"/>
      <c r="H41" s="8"/>
      <c r="I41" s="8"/>
      <c r="J41" s="8"/>
    </row>
    <row r="42" spans="1:10" ht="128.25" customHeight="1" x14ac:dyDescent="0.25">
      <c r="A42" s="5" t="s">
        <v>35</v>
      </c>
      <c r="B42" s="4" t="s">
        <v>19</v>
      </c>
      <c r="C42" s="9">
        <f>C44+C45+C46</f>
        <v>182627357.56999999</v>
      </c>
      <c r="D42" s="9">
        <f t="shared" ref="D42:J42" si="8">D44+D45+D46</f>
        <v>193835701.69999999</v>
      </c>
      <c r="E42" s="9">
        <f t="shared" si="8"/>
        <v>0</v>
      </c>
      <c r="F42" s="9">
        <f t="shared" si="8"/>
        <v>0</v>
      </c>
      <c r="G42" s="9">
        <f t="shared" si="8"/>
        <v>0</v>
      </c>
      <c r="H42" s="9">
        <f t="shared" si="8"/>
        <v>0</v>
      </c>
      <c r="I42" s="9">
        <f t="shared" si="8"/>
        <v>0</v>
      </c>
      <c r="J42" s="9">
        <f t="shared" si="8"/>
        <v>0</v>
      </c>
    </row>
    <row r="43" spans="1:10" ht="15.75" customHeight="1" x14ac:dyDescent="0.25">
      <c r="A43" s="5"/>
      <c r="B43" s="2" t="s">
        <v>4</v>
      </c>
      <c r="C43" s="9"/>
      <c r="D43" s="8"/>
      <c r="E43" s="8"/>
      <c r="F43" s="8"/>
      <c r="G43" s="8"/>
      <c r="H43" s="8"/>
      <c r="I43" s="8"/>
      <c r="J43" s="8"/>
    </row>
    <row r="44" spans="1:10" ht="15.75" customHeight="1" x14ac:dyDescent="0.25">
      <c r="A44" s="5"/>
      <c r="B44" s="2" t="s">
        <v>5</v>
      </c>
      <c r="C44" s="9">
        <v>0</v>
      </c>
      <c r="D44" s="8">
        <v>0</v>
      </c>
      <c r="E44" s="8"/>
      <c r="F44" s="8"/>
      <c r="G44" s="8"/>
      <c r="H44" s="8"/>
      <c r="I44" s="8"/>
      <c r="J44" s="8"/>
    </row>
    <row r="45" spans="1:10" ht="15.75" customHeight="1" x14ac:dyDescent="0.25">
      <c r="A45" s="5"/>
      <c r="B45" s="2" t="s">
        <v>6</v>
      </c>
      <c r="C45" s="9">
        <v>0</v>
      </c>
      <c r="D45" s="8">
        <v>0</v>
      </c>
      <c r="E45" s="8"/>
      <c r="F45" s="8"/>
      <c r="G45" s="8"/>
      <c r="H45" s="8"/>
      <c r="I45" s="8"/>
      <c r="J45" s="8"/>
    </row>
    <row r="46" spans="1:10" ht="15.75" customHeight="1" x14ac:dyDescent="0.25">
      <c r="A46" s="5"/>
      <c r="B46" s="2" t="s">
        <v>7</v>
      </c>
      <c r="C46" s="9">
        <v>182627357.56999999</v>
      </c>
      <c r="D46" s="8">
        <v>193835701.69999999</v>
      </c>
      <c r="E46" s="8"/>
      <c r="F46" s="8"/>
      <c r="G46" s="8"/>
      <c r="H46" s="8"/>
      <c r="I46" s="8"/>
      <c r="J46" s="8"/>
    </row>
    <row r="47" spans="1:10" ht="94.5" x14ac:dyDescent="0.25">
      <c r="A47" s="5" t="s">
        <v>36</v>
      </c>
      <c r="B47" s="4" t="s">
        <v>20</v>
      </c>
      <c r="C47" s="9">
        <f>C49+C50+C51</f>
        <v>50333885.390000001</v>
      </c>
      <c r="D47" s="9">
        <f t="shared" ref="D47:J47" si="9">D49+D50+D51</f>
        <v>43525200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  <c r="I47" s="9">
        <f t="shared" si="9"/>
        <v>0</v>
      </c>
      <c r="J47" s="9">
        <f t="shared" si="9"/>
        <v>0</v>
      </c>
    </row>
    <row r="48" spans="1:10" ht="15.75" x14ac:dyDescent="0.25">
      <c r="A48" s="5"/>
      <c r="B48" s="2" t="s">
        <v>4</v>
      </c>
      <c r="C48" s="9"/>
      <c r="D48" s="8"/>
      <c r="E48" s="8"/>
      <c r="F48" s="8"/>
      <c r="G48" s="8"/>
      <c r="H48" s="8"/>
      <c r="I48" s="8"/>
      <c r="J48" s="8"/>
    </row>
    <row r="49" spans="1:10" ht="15.75" x14ac:dyDescent="0.25">
      <c r="A49" s="5"/>
      <c r="B49" s="2" t="s">
        <v>5</v>
      </c>
      <c r="C49" s="9">
        <v>0</v>
      </c>
      <c r="D49" s="8">
        <v>0</v>
      </c>
      <c r="E49" s="8"/>
      <c r="F49" s="8"/>
      <c r="G49" s="8"/>
      <c r="H49" s="8"/>
      <c r="I49" s="8"/>
      <c r="J49" s="8"/>
    </row>
    <row r="50" spans="1:10" ht="15.75" x14ac:dyDescent="0.25">
      <c r="A50" s="5"/>
      <c r="B50" s="2" t="s">
        <v>6</v>
      </c>
      <c r="C50" s="9">
        <v>37261407.07</v>
      </c>
      <c r="D50" s="8">
        <v>31788000</v>
      </c>
      <c r="E50" s="8"/>
      <c r="F50" s="8"/>
      <c r="G50" s="8"/>
      <c r="H50" s="8"/>
      <c r="I50" s="8"/>
      <c r="J50" s="8"/>
    </row>
    <row r="51" spans="1:10" ht="15.75" x14ac:dyDescent="0.25">
      <c r="A51" s="5"/>
      <c r="B51" s="2" t="s">
        <v>7</v>
      </c>
      <c r="C51" s="9">
        <v>13072478.32</v>
      </c>
      <c r="D51" s="8">
        <v>11737200</v>
      </c>
      <c r="E51" s="8"/>
      <c r="F51" s="8"/>
      <c r="G51" s="8"/>
      <c r="H51" s="8"/>
      <c r="I51" s="8"/>
      <c r="J51" s="8"/>
    </row>
    <row r="52" spans="1:10" ht="126" x14ac:dyDescent="0.25">
      <c r="A52" s="5" t="s">
        <v>37</v>
      </c>
      <c r="B52" s="4" t="s">
        <v>21</v>
      </c>
      <c r="C52" s="9">
        <f>C54+C55+C56</f>
        <v>0</v>
      </c>
      <c r="D52" s="9">
        <f t="shared" ref="D52:J52" si="10">D54+D55+D56</f>
        <v>0</v>
      </c>
      <c r="E52" s="9">
        <f t="shared" si="10"/>
        <v>0</v>
      </c>
      <c r="F52" s="9">
        <f t="shared" si="10"/>
        <v>0</v>
      </c>
      <c r="G52" s="9">
        <f t="shared" si="10"/>
        <v>0</v>
      </c>
      <c r="H52" s="9">
        <f t="shared" si="10"/>
        <v>0</v>
      </c>
      <c r="I52" s="9">
        <f t="shared" si="10"/>
        <v>0</v>
      </c>
      <c r="J52" s="9">
        <f t="shared" si="10"/>
        <v>0</v>
      </c>
    </row>
    <row r="53" spans="1:10" ht="15.75" x14ac:dyDescent="0.25">
      <c r="A53" s="5"/>
      <c r="B53" s="2" t="s">
        <v>4</v>
      </c>
      <c r="C53" s="9"/>
      <c r="D53" s="8"/>
      <c r="E53" s="8"/>
      <c r="F53" s="8"/>
      <c r="G53" s="8"/>
      <c r="H53" s="8"/>
      <c r="I53" s="8"/>
      <c r="J53" s="8"/>
    </row>
    <row r="54" spans="1:10" ht="15.75" x14ac:dyDescent="0.25">
      <c r="A54" s="5"/>
      <c r="B54" s="2" t="s">
        <v>5</v>
      </c>
      <c r="C54" s="9">
        <v>0</v>
      </c>
      <c r="D54" s="8">
        <v>0</v>
      </c>
      <c r="E54" s="8"/>
      <c r="F54" s="8"/>
      <c r="G54" s="8"/>
      <c r="H54" s="8"/>
      <c r="I54" s="8"/>
      <c r="J54" s="8"/>
    </row>
    <row r="55" spans="1:10" ht="15.75" x14ac:dyDescent="0.25">
      <c r="A55" s="5"/>
      <c r="B55" s="2" t="s">
        <v>6</v>
      </c>
      <c r="C55" s="9">
        <v>0</v>
      </c>
      <c r="D55" s="8">
        <v>0</v>
      </c>
      <c r="E55" s="8"/>
      <c r="F55" s="8"/>
      <c r="G55" s="8"/>
      <c r="H55" s="8"/>
      <c r="I55" s="8"/>
      <c r="J55" s="8"/>
    </row>
    <row r="56" spans="1:10" ht="15.75" x14ac:dyDescent="0.25">
      <c r="A56" s="5"/>
      <c r="B56" s="2" t="s">
        <v>7</v>
      </c>
      <c r="C56" s="9">
        <v>0</v>
      </c>
      <c r="D56" s="8">
        <v>0</v>
      </c>
      <c r="E56" s="8"/>
      <c r="F56" s="8"/>
      <c r="G56" s="8"/>
      <c r="H56" s="8"/>
      <c r="I56" s="8"/>
      <c r="J56" s="8"/>
    </row>
    <row r="57" spans="1:10" ht="141.75" x14ac:dyDescent="0.25">
      <c r="A57" s="5" t="s">
        <v>38</v>
      </c>
      <c r="B57" s="4" t="s">
        <v>22</v>
      </c>
      <c r="C57" s="9">
        <f>C59+C60+C61</f>
        <v>2651967.4</v>
      </c>
      <c r="D57" s="9">
        <f t="shared" ref="D57:J57" si="11">D59+D60+D61</f>
        <v>2250900</v>
      </c>
      <c r="E57" s="9">
        <f t="shared" si="11"/>
        <v>0</v>
      </c>
      <c r="F57" s="9">
        <f t="shared" si="11"/>
        <v>0</v>
      </c>
      <c r="G57" s="9">
        <f t="shared" si="11"/>
        <v>0</v>
      </c>
      <c r="H57" s="9">
        <f t="shared" si="11"/>
        <v>0</v>
      </c>
      <c r="I57" s="9">
        <f t="shared" si="11"/>
        <v>0</v>
      </c>
      <c r="J57" s="9">
        <f t="shared" si="11"/>
        <v>0</v>
      </c>
    </row>
    <row r="58" spans="1:10" ht="15.75" x14ac:dyDescent="0.25">
      <c r="A58" s="5"/>
      <c r="B58" s="2" t="s">
        <v>4</v>
      </c>
      <c r="C58" s="9"/>
      <c r="D58" s="8"/>
      <c r="E58" s="8"/>
      <c r="F58" s="8"/>
      <c r="G58" s="8"/>
      <c r="H58" s="8"/>
      <c r="I58" s="8"/>
      <c r="J58" s="8"/>
    </row>
    <row r="59" spans="1:10" ht="15.75" x14ac:dyDescent="0.25">
      <c r="A59" s="5"/>
      <c r="B59" s="2" t="s">
        <v>5</v>
      </c>
      <c r="C59" s="9">
        <v>0</v>
      </c>
      <c r="D59" s="8">
        <v>0</v>
      </c>
      <c r="E59" s="8"/>
      <c r="F59" s="8"/>
      <c r="G59" s="8"/>
      <c r="H59" s="8"/>
      <c r="I59" s="8"/>
      <c r="J59" s="8"/>
    </row>
    <row r="60" spans="1:10" ht="15.75" x14ac:dyDescent="0.25">
      <c r="A60" s="5"/>
      <c r="B60" s="2" t="s">
        <v>6</v>
      </c>
      <c r="C60" s="9">
        <v>2551967.4</v>
      </c>
      <c r="D60" s="8">
        <v>1650900</v>
      </c>
      <c r="E60" s="8"/>
      <c r="F60" s="8"/>
      <c r="G60" s="8"/>
      <c r="H60" s="8"/>
      <c r="I60" s="8"/>
      <c r="J60" s="8"/>
    </row>
    <row r="61" spans="1:10" ht="15.75" x14ac:dyDescent="0.25">
      <c r="A61" s="5"/>
      <c r="B61" s="2" t="s">
        <v>7</v>
      </c>
      <c r="C61" s="9">
        <v>100000</v>
      </c>
      <c r="D61" s="8">
        <v>600000</v>
      </c>
      <c r="E61" s="8"/>
      <c r="F61" s="8"/>
      <c r="G61" s="8"/>
      <c r="H61" s="8"/>
      <c r="I61" s="8"/>
      <c r="J61" s="8"/>
    </row>
    <row r="62" spans="1:10" ht="94.5" customHeight="1" x14ac:dyDescent="0.25">
      <c r="A62" s="5" t="s">
        <v>39</v>
      </c>
      <c r="B62" s="4" t="s">
        <v>23</v>
      </c>
      <c r="C62" s="9">
        <f>C64+C65+C66</f>
        <v>386243833.26000005</v>
      </c>
      <c r="D62" s="9">
        <f t="shared" ref="D62:J62" si="12">D64+D65+D66</f>
        <v>191494856.24000001</v>
      </c>
      <c r="E62" s="9">
        <f t="shared" si="12"/>
        <v>0</v>
      </c>
      <c r="F62" s="9">
        <f t="shared" si="12"/>
        <v>0</v>
      </c>
      <c r="G62" s="9">
        <f t="shared" si="12"/>
        <v>0</v>
      </c>
      <c r="H62" s="9">
        <f t="shared" si="12"/>
        <v>0</v>
      </c>
      <c r="I62" s="9">
        <f t="shared" si="12"/>
        <v>0</v>
      </c>
      <c r="J62" s="9">
        <f t="shared" si="12"/>
        <v>0</v>
      </c>
    </row>
    <row r="63" spans="1:10" ht="15" customHeight="1" x14ac:dyDescent="0.25">
      <c r="A63" s="5"/>
      <c r="B63" s="2" t="s">
        <v>4</v>
      </c>
      <c r="C63" s="9"/>
      <c r="D63" s="8"/>
      <c r="E63" s="8"/>
      <c r="F63" s="8"/>
      <c r="G63" s="8"/>
      <c r="H63" s="8"/>
      <c r="I63" s="8"/>
      <c r="J63" s="8"/>
    </row>
    <row r="64" spans="1:10" ht="15" customHeight="1" x14ac:dyDescent="0.25">
      <c r="A64" s="5"/>
      <c r="B64" s="2" t="s">
        <v>5</v>
      </c>
      <c r="C64" s="9">
        <v>230819.61</v>
      </c>
      <c r="D64" s="8">
        <v>64700</v>
      </c>
      <c r="E64" s="8"/>
      <c r="F64" s="8"/>
      <c r="G64" s="8"/>
      <c r="H64" s="8"/>
      <c r="I64" s="8"/>
      <c r="J64" s="8"/>
    </row>
    <row r="65" spans="1:10" ht="15" customHeight="1" x14ac:dyDescent="0.25">
      <c r="A65" s="5"/>
      <c r="B65" s="2" t="s">
        <v>6</v>
      </c>
      <c r="C65" s="9">
        <v>327624888.79000002</v>
      </c>
      <c r="D65" s="8">
        <f>115674023.72-64700</f>
        <v>115609323.72</v>
      </c>
      <c r="E65" s="8"/>
      <c r="F65" s="8"/>
      <c r="G65" s="8"/>
      <c r="H65" s="8"/>
      <c r="I65" s="8"/>
      <c r="J65" s="8"/>
    </row>
    <row r="66" spans="1:10" ht="15" customHeight="1" x14ac:dyDescent="0.25">
      <c r="A66" s="5"/>
      <c r="B66" s="2" t="s">
        <v>7</v>
      </c>
      <c r="C66" s="9">
        <v>58388124.859999999</v>
      </c>
      <c r="D66" s="8">
        <v>75820832.519999996</v>
      </c>
      <c r="E66" s="8"/>
      <c r="F66" s="8"/>
      <c r="G66" s="8"/>
      <c r="H66" s="8"/>
      <c r="I66" s="8"/>
      <c r="J66" s="8"/>
    </row>
    <row r="67" spans="1:10" ht="141.75" x14ac:dyDescent="0.25">
      <c r="A67" s="5" t="s">
        <v>40</v>
      </c>
      <c r="B67" s="4" t="s">
        <v>24</v>
      </c>
      <c r="C67" s="9">
        <f>C69+C70+C71</f>
        <v>611338961.94999993</v>
      </c>
      <c r="D67" s="9">
        <f t="shared" ref="D67:J67" si="13">D69+D70+D71</f>
        <v>270832979.66999996</v>
      </c>
      <c r="E67" s="9">
        <f t="shared" si="13"/>
        <v>0</v>
      </c>
      <c r="F67" s="9">
        <f t="shared" si="13"/>
        <v>0</v>
      </c>
      <c r="G67" s="9">
        <f t="shared" si="13"/>
        <v>0</v>
      </c>
      <c r="H67" s="9">
        <f t="shared" si="13"/>
        <v>0</v>
      </c>
      <c r="I67" s="9">
        <f t="shared" si="13"/>
        <v>0</v>
      </c>
      <c r="J67" s="9">
        <f t="shared" si="13"/>
        <v>0</v>
      </c>
    </row>
    <row r="68" spans="1:10" ht="15.75" x14ac:dyDescent="0.25">
      <c r="A68" s="5"/>
      <c r="B68" s="2" t="s">
        <v>4</v>
      </c>
      <c r="C68" s="9"/>
      <c r="D68" s="8"/>
      <c r="E68" s="8"/>
      <c r="F68" s="8"/>
      <c r="G68" s="8"/>
      <c r="H68" s="8"/>
      <c r="I68" s="8"/>
      <c r="J68" s="8"/>
    </row>
    <row r="69" spans="1:10" ht="15.75" x14ac:dyDescent="0.25">
      <c r="A69" s="5"/>
      <c r="B69" s="2" t="s">
        <v>5</v>
      </c>
      <c r="C69" s="9">
        <v>218081620.91</v>
      </c>
      <c r="D69" s="8">
        <v>1570800</v>
      </c>
      <c r="E69" s="8"/>
      <c r="F69" s="8"/>
      <c r="G69" s="8"/>
      <c r="H69" s="8"/>
      <c r="I69" s="8"/>
      <c r="J69" s="8"/>
    </row>
    <row r="70" spans="1:10" ht="15.75" x14ac:dyDescent="0.25">
      <c r="A70" s="5"/>
      <c r="B70" s="2" t="s">
        <v>6</v>
      </c>
      <c r="C70" s="9">
        <v>298396589.89999998</v>
      </c>
      <c r="D70" s="8">
        <v>77915600</v>
      </c>
      <c r="E70" s="8"/>
      <c r="F70" s="8"/>
      <c r="G70" s="8"/>
      <c r="H70" s="8"/>
      <c r="I70" s="8"/>
      <c r="J70" s="8"/>
    </row>
    <row r="71" spans="1:10" ht="15.75" x14ac:dyDescent="0.25">
      <c r="A71" s="5"/>
      <c r="B71" s="2" t="s">
        <v>7</v>
      </c>
      <c r="C71" s="9">
        <v>94860751.140000001</v>
      </c>
      <c r="D71" s="8">
        <v>191346579.66999999</v>
      </c>
      <c r="E71" s="8"/>
      <c r="F71" s="8"/>
      <c r="G71" s="8"/>
      <c r="H71" s="8"/>
      <c r="I71" s="8"/>
      <c r="J71" s="8"/>
    </row>
    <row r="72" spans="1:10" ht="156.75" customHeight="1" x14ac:dyDescent="0.25">
      <c r="A72" s="5" t="s">
        <v>41</v>
      </c>
      <c r="B72" s="4" t="s">
        <v>25</v>
      </c>
      <c r="C72" s="9">
        <f>C74+C75+C76</f>
        <v>2932300</v>
      </c>
      <c r="D72" s="9">
        <f t="shared" ref="D72:J72" si="14">D74+D75+D76</f>
        <v>1716000</v>
      </c>
      <c r="E72" s="9">
        <f t="shared" si="14"/>
        <v>0</v>
      </c>
      <c r="F72" s="9">
        <f t="shared" si="14"/>
        <v>0</v>
      </c>
      <c r="G72" s="9">
        <f t="shared" si="14"/>
        <v>0</v>
      </c>
      <c r="H72" s="9">
        <f t="shared" si="14"/>
        <v>0</v>
      </c>
      <c r="I72" s="9">
        <f t="shared" si="14"/>
        <v>0</v>
      </c>
      <c r="J72" s="9">
        <f t="shared" si="14"/>
        <v>0</v>
      </c>
    </row>
    <row r="73" spans="1:10" ht="15" customHeight="1" x14ac:dyDescent="0.25">
      <c r="A73" s="5"/>
      <c r="B73" s="2" t="s">
        <v>4</v>
      </c>
      <c r="C73" s="9"/>
      <c r="D73" s="8"/>
      <c r="E73" s="8"/>
      <c r="F73" s="8"/>
      <c r="G73" s="8"/>
      <c r="H73" s="8"/>
      <c r="I73" s="8"/>
      <c r="J73" s="8"/>
    </row>
    <row r="74" spans="1:10" ht="15.75" customHeight="1" x14ac:dyDescent="0.25">
      <c r="A74" s="5"/>
      <c r="B74" s="2" t="s">
        <v>5</v>
      </c>
      <c r="C74" s="9">
        <v>0</v>
      </c>
      <c r="D74" s="8">
        <v>0</v>
      </c>
      <c r="E74" s="8"/>
      <c r="F74" s="8"/>
      <c r="G74" s="8"/>
      <c r="H74" s="8"/>
      <c r="I74" s="8"/>
      <c r="J74" s="8"/>
    </row>
    <row r="75" spans="1:10" ht="15.75" customHeight="1" x14ac:dyDescent="0.25">
      <c r="A75" s="5"/>
      <c r="B75" s="2" t="s">
        <v>6</v>
      </c>
      <c r="C75" s="9">
        <v>200800</v>
      </c>
      <c r="D75" s="8">
        <v>610000</v>
      </c>
      <c r="E75" s="8"/>
      <c r="F75" s="8"/>
      <c r="G75" s="8"/>
      <c r="H75" s="8"/>
      <c r="I75" s="8"/>
      <c r="J75" s="8"/>
    </row>
    <row r="76" spans="1:10" ht="15" customHeight="1" x14ac:dyDescent="0.25">
      <c r="A76" s="5"/>
      <c r="B76" s="2" t="s">
        <v>7</v>
      </c>
      <c r="C76" s="9">
        <v>2731500</v>
      </c>
      <c r="D76" s="8">
        <v>1106000</v>
      </c>
      <c r="E76" s="8"/>
      <c r="F76" s="8"/>
      <c r="G76" s="8"/>
      <c r="H76" s="8"/>
      <c r="I76" s="8"/>
      <c r="J76" s="8"/>
    </row>
    <row r="77" spans="1:10" ht="179.25" customHeight="1" x14ac:dyDescent="0.25">
      <c r="A77" s="5" t="s">
        <v>42</v>
      </c>
      <c r="B77" s="4" t="s">
        <v>26</v>
      </c>
      <c r="C77" s="9">
        <f>C79+C80+C81</f>
        <v>15004627.359999999</v>
      </c>
      <c r="D77" s="9">
        <f t="shared" ref="D77:J77" si="15">D79+D80+D81</f>
        <v>31444813.690000001</v>
      </c>
      <c r="E77" s="9">
        <f t="shared" si="15"/>
        <v>0</v>
      </c>
      <c r="F77" s="9">
        <f t="shared" si="15"/>
        <v>0</v>
      </c>
      <c r="G77" s="9">
        <f t="shared" si="15"/>
        <v>0</v>
      </c>
      <c r="H77" s="9">
        <f t="shared" si="15"/>
        <v>0</v>
      </c>
      <c r="I77" s="9">
        <f t="shared" si="15"/>
        <v>0</v>
      </c>
      <c r="J77" s="9">
        <f t="shared" si="15"/>
        <v>0</v>
      </c>
    </row>
    <row r="78" spans="1:10" ht="15.75" customHeight="1" x14ac:dyDescent="0.25">
      <c r="A78" s="5"/>
      <c r="B78" s="2" t="s">
        <v>4</v>
      </c>
      <c r="C78" s="9"/>
      <c r="D78" s="8"/>
      <c r="E78" s="8"/>
      <c r="F78" s="8"/>
      <c r="G78" s="8"/>
      <c r="H78" s="8"/>
      <c r="I78" s="8"/>
      <c r="J78" s="8"/>
    </row>
    <row r="79" spans="1:10" ht="15.75" customHeight="1" x14ac:dyDescent="0.25">
      <c r="A79" s="5"/>
      <c r="B79" s="2" t="s">
        <v>5</v>
      </c>
      <c r="C79" s="9">
        <v>0</v>
      </c>
      <c r="D79" s="8">
        <v>0</v>
      </c>
      <c r="E79" s="8"/>
      <c r="F79" s="8"/>
      <c r="G79" s="8"/>
      <c r="H79" s="8"/>
      <c r="I79" s="8"/>
      <c r="J79" s="8"/>
    </row>
    <row r="80" spans="1:10" ht="15.75" customHeight="1" x14ac:dyDescent="0.25">
      <c r="A80" s="5"/>
      <c r="B80" s="2" t="s">
        <v>6</v>
      </c>
      <c r="C80" s="9">
        <v>0</v>
      </c>
      <c r="D80" s="8">
        <v>11520700</v>
      </c>
      <c r="E80" s="8"/>
      <c r="F80" s="8"/>
      <c r="G80" s="8"/>
      <c r="H80" s="8"/>
      <c r="I80" s="8"/>
      <c r="J80" s="8"/>
    </row>
    <row r="81" spans="1:10" ht="15.75" customHeight="1" x14ac:dyDescent="0.25">
      <c r="A81" s="5"/>
      <c r="B81" s="2" t="s">
        <v>7</v>
      </c>
      <c r="C81" s="9">
        <v>15004627.359999999</v>
      </c>
      <c r="D81" s="8">
        <v>19924113.690000001</v>
      </c>
      <c r="E81" s="8"/>
      <c r="F81" s="8"/>
      <c r="G81" s="8"/>
      <c r="H81" s="8"/>
      <c r="I81" s="8"/>
      <c r="J81" s="8"/>
    </row>
    <row r="82" spans="1:10" ht="78.75" x14ac:dyDescent="0.25">
      <c r="A82" s="5" t="s">
        <v>43</v>
      </c>
      <c r="B82" s="4" t="s">
        <v>27</v>
      </c>
      <c r="C82" s="9">
        <f>C84+C85+C86</f>
        <v>24741050.120000001</v>
      </c>
      <c r="D82" s="9">
        <f t="shared" ref="D82:J82" si="16">D84+D85+D86</f>
        <v>7665321.6900000004</v>
      </c>
      <c r="E82" s="9">
        <f t="shared" si="16"/>
        <v>0</v>
      </c>
      <c r="F82" s="9">
        <f t="shared" si="16"/>
        <v>0</v>
      </c>
      <c r="G82" s="9">
        <f t="shared" si="16"/>
        <v>0</v>
      </c>
      <c r="H82" s="9">
        <f t="shared" si="16"/>
        <v>0</v>
      </c>
      <c r="I82" s="9">
        <f t="shared" si="16"/>
        <v>0</v>
      </c>
      <c r="J82" s="9">
        <f t="shared" si="16"/>
        <v>0</v>
      </c>
    </row>
    <row r="83" spans="1:10" ht="15.75" x14ac:dyDescent="0.25">
      <c r="A83" s="5"/>
      <c r="B83" s="2" t="s">
        <v>4</v>
      </c>
      <c r="C83" s="9"/>
      <c r="D83" s="8"/>
      <c r="E83" s="8"/>
      <c r="F83" s="8"/>
      <c r="G83" s="8"/>
      <c r="H83" s="8"/>
      <c r="I83" s="8"/>
      <c r="J83" s="8"/>
    </row>
    <row r="84" spans="1:10" ht="15.75" x14ac:dyDescent="0.25">
      <c r="A84" s="5"/>
      <c r="B84" s="2" t="s">
        <v>5</v>
      </c>
      <c r="C84" s="9">
        <v>0</v>
      </c>
      <c r="D84" s="8">
        <v>0</v>
      </c>
      <c r="E84" s="8"/>
      <c r="F84" s="8"/>
      <c r="G84" s="8"/>
      <c r="H84" s="8"/>
      <c r="I84" s="8"/>
      <c r="J84" s="8"/>
    </row>
    <row r="85" spans="1:10" ht="15.75" x14ac:dyDescent="0.25">
      <c r="A85" s="5"/>
      <c r="B85" s="2" t="s">
        <v>6</v>
      </c>
      <c r="C85" s="9">
        <v>20254400</v>
      </c>
      <c r="D85" s="8">
        <v>41000</v>
      </c>
      <c r="E85" s="8"/>
      <c r="F85" s="8"/>
      <c r="G85" s="8"/>
      <c r="H85" s="8"/>
      <c r="I85" s="8"/>
      <c r="J85" s="8"/>
    </row>
    <row r="86" spans="1:10" ht="15.75" x14ac:dyDescent="0.25">
      <c r="A86" s="5"/>
      <c r="B86" s="2" t="s">
        <v>7</v>
      </c>
      <c r="C86" s="9">
        <v>4486650.12</v>
      </c>
      <c r="D86" s="8">
        <v>7624321.6900000004</v>
      </c>
      <c r="E86" s="8"/>
      <c r="F86" s="8"/>
      <c r="G86" s="8"/>
      <c r="H86" s="8"/>
      <c r="I86" s="8"/>
      <c r="J86" s="8"/>
    </row>
    <row r="87" spans="1:10" ht="94.5" x14ac:dyDescent="0.25">
      <c r="A87" s="5" t="s">
        <v>44</v>
      </c>
      <c r="B87" s="4" t="s">
        <v>28</v>
      </c>
      <c r="C87" s="9">
        <f>C89+C90+C91</f>
        <v>99584364.390000001</v>
      </c>
      <c r="D87" s="9">
        <f t="shared" ref="D87:J87" si="17">D89+D90+D91</f>
        <v>94188008.060000002</v>
      </c>
      <c r="E87" s="9">
        <f t="shared" si="17"/>
        <v>0</v>
      </c>
      <c r="F87" s="9">
        <f t="shared" si="17"/>
        <v>0</v>
      </c>
      <c r="G87" s="9">
        <f t="shared" si="17"/>
        <v>0</v>
      </c>
      <c r="H87" s="9">
        <f t="shared" si="17"/>
        <v>0</v>
      </c>
      <c r="I87" s="9">
        <f t="shared" si="17"/>
        <v>0</v>
      </c>
      <c r="J87" s="9">
        <f t="shared" si="17"/>
        <v>0</v>
      </c>
    </row>
    <row r="88" spans="1:10" ht="15.75" x14ac:dyDescent="0.25">
      <c r="A88" s="5"/>
      <c r="B88" s="2" t="s">
        <v>4</v>
      </c>
      <c r="C88" s="9"/>
      <c r="D88" s="8"/>
      <c r="E88" s="8"/>
      <c r="F88" s="8"/>
      <c r="G88" s="8"/>
      <c r="H88" s="8"/>
      <c r="I88" s="8"/>
      <c r="J88" s="8"/>
    </row>
    <row r="89" spans="1:10" ht="15.75" x14ac:dyDescent="0.25">
      <c r="A89" s="5"/>
      <c r="B89" s="2" t="s">
        <v>5</v>
      </c>
      <c r="C89" s="9">
        <v>0</v>
      </c>
      <c r="D89" s="8">
        <v>0</v>
      </c>
      <c r="E89" s="8"/>
      <c r="F89" s="8"/>
      <c r="G89" s="8"/>
      <c r="H89" s="8"/>
      <c r="I89" s="8"/>
      <c r="J89" s="8"/>
    </row>
    <row r="90" spans="1:10" ht="15.75" x14ac:dyDescent="0.25">
      <c r="A90" s="5"/>
      <c r="B90" s="2" t="s">
        <v>6</v>
      </c>
      <c r="C90" s="9">
        <v>56760000</v>
      </c>
      <c r="D90" s="8">
        <v>0</v>
      </c>
      <c r="E90" s="8"/>
      <c r="F90" s="8"/>
      <c r="G90" s="8"/>
      <c r="H90" s="8"/>
      <c r="I90" s="8"/>
      <c r="J90" s="8"/>
    </row>
    <row r="91" spans="1:10" ht="15.75" x14ac:dyDescent="0.25">
      <c r="A91" s="5"/>
      <c r="B91" s="2" t="s">
        <v>7</v>
      </c>
      <c r="C91" s="9">
        <v>42824364.390000001</v>
      </c>
      <c r="D91" s="8">
        <v>94188008.060000002</v>
      </c>
      <c r="E91" s="8"/>
      <c r="F91" s="8"/>
      <c r="G91" s="8"/>
      <c r="H91" s="8"/>
      <c r="I91" s="8"/>
      <c r="J91" s="8"/>
    </row>
    <row r="92" spans="1:10" ht="76.5" customHeight="1" x14ac:dyDescent="0.25">
      <c r="A92" s="5" t="s">
        <v>45</v>
      </c>
      <c r="B92" s="4" t="s">
        <v>29</v>
      </c>
      <c r="C92" s="9">
        <f>C94+C95+C96</f>
        <v>22855200</v>
      </c>
      <c r="D92" s="9">
        <f t="shared" ref="D92:J92" si="18">D94+D95+D96</f>
        <v>17005500</v>
      </c>
      <c r="E92" s="9">
        <f t="shared" si="18"/>
        <v>0</v>
      </c>
      <c r="F92" s="9">
        <f t="shared" si="18"/>
        <v>0</v>
      </c>
      <c r="G92" s="9">
        <f t="shared" si="18"/>
        <v>0</v>
      </c>
      <c r="H92" s="9">
        <f t="shared" si="18"/>
        <v>0</v>
      </c>
      <c r="I92" s="9">
        <f t="shared" si="18"/>
        <v>0</v>
      </c>
      <c r="J92" s="9">
        <f t="shared" si="18"/>
        <v>0</v>
      </c>
    </row>
    <row r="93" spans="1:10" ht="15.75" customHeight="1" x14ac:dyDescent="0.25">
      <c r="A93" s="5"/>
      <c r="B93" s="2" t="s">
        <v>4</v>
      </c>
      <c r="C93" s="9"/>
      <c r="D93" s="8"/>
      <c r="E93" s="8"/>
      <c r="F93" s="8"/>
      <c r="G93" s="8"/>
      <c r="H93" s="8"/>
      <c r="I93" s="8"/>
      <c r="J93" s="8"/>
    </row>
    <row r="94" spans="1:10" ht="15.75" customHeight="1" x14ac:dyDescent="0.25">
      <c r="A94" s="5"/>
      <c r="B94" s="2" t="s">
        <v>5</v>
      </c>
      <c r="C94" s="9">
        <v>0</v>
      </c>
      <c r="D94" s="8">
        <v>0</v>
      </c>
      <c r="E94" s="8"/>
      <c r="F94" s="8"/>
      <c r="G94" s="8"/>
      <c r="H94" s="8"/>
      <c r="I94" s="8"/>
      <c r="J94" s="8"/>
    </row>
    <row r="95" spans="1:10" ht="15.75" customHeight="1" x14ac:dyDescent="0.25">
      <c r="A95" s="5"/>
      <c r="B95" s="2" t="s">
        <v>6</v>
      </c>
      <c r="C95" s="9">
        <v>21316500</v>
      </c>
      <c r="D95" s="8">
        <v>15650400</v>
      </c>
      <c r="E95" s="8"/>
      <c r="F95" s="8"/>
      <c r="G95" s="8"/>
      <c r="H95" s="8"/>
      <c r="I95" s="8"/>
      <c r="J95" s="8"/>
    </row>
    <row r="96" spans="1:10" ht="15.75" customHeight="1" x14ac:dyDescent="0.25">
      <c r="A96" s="5"/>
      <c r="B96" s="2" t="s">
        <v>7</v>
      </c>
      <c r="C96" s="9">
        <v>1538700</v>
      </c>
      <c r="D96" s="8">
        <v>1355100</v>
      </c>
      <c r="E96" s="8"/>
      <c r="F96" s="8"/>
      <c r="G96" s="8"/>
      <c r="H96" s="8"/>
      <c r="I96" s="8"/>
      <c r="J96" s="8"/>
    </row>
    <row r="97" spans="1:10" ht="78.75" x14ac:dyDescent="0.25">
      <c r="A97" s="5" t="s">
        <v>46</v>
      </c>
      <c r="B97" s="4" t="s">
        <v>30</v>
      </c>
      <c r="C97" s="9">
        <f>C99+C100+C101</f>
        <v>156440884.20999998</v>
      </c>
      <c r="D97" s="9">
        <f t="shared" ref="D97:J97" si="19">D99+D100+D101</f>
        <v>121795940</v>
      </c>
      <c r="E97" s="9">
        <f t="shared" si="19"/>
        <v>0</v>
      </c>
      <c r="F97" s="9">
        <f t="shared" si="19"/>
        <v>0</v>
      </c>
      <c r="G97" s="9">
        <f t="shared" si="19"/>
        <v>0</v>
      </c>
      <c r="H97" s="9">
        <f t="shared" si="19"/>
        <v>0</v>
      </c>
      <c r="I97" s="9">
        <f t="shared" si="19"/>
        <v>0</v>
      </c>
      <c r="J97" s="9">
        <f t="shared" si="19"/>
        <v>0</v>
      </c>
    </row>
    <row r="98" spans="1:10" ht="15.75" x14ac:dyDescent="0.25">
      <c r="A98" s="5"/>
      <c r="B98" s="2" t="s">
        <v>4</v>
      </c>
      <c r="C98" s="9"/>
      <c r="D98" s="8"/>
      <c r="E98" s="8"/>
      <c r="F98" s="8"/>
      <c r="G98" s="8"/>
      <c r="H98" s="8"/>
      <c r="I98" s="8"/>
      <c r="J98" s="8"/>
    </row>
    <row r="99" spans="1:10" ht="15.75" x14ac:dyDescent="0.25">
      <c r="A99" s="5"/>
      <c r="B99" s="2" t="s">
        <v>5</v>
      </c>
      <c r="C99" s="9">
        <v>0</v>
      </c>
      <c r="D99" s="8">
        <v>0</v>
      </c>
      <c r="E99" s="8"/>
      <c r="F99" s="8"/>
      <c r="G99" s="8"/>
      <c r="H99" s="8"/>
      <c r="I99" s="8"/>
      <c r="J99" s="8"/>
    </row>
    <row r="100" spans="1:10" ht="15.75" x14ac:dyDescent="0.25">
      <c r="A100" s="5"/>
      <c r="B100" s="2" t="s">
        <v>6</v>
      </c>
      <c r="C100" s="9">
        <v>49131500</v>
      </c>
      <c r="D100" s="8">
        <v>16262900</v>
      </c>
      <c r="E100" s="8"/>
      <c r="F100" s="8"/>
      <c r="G100" s="8"/>
      <c r="H100" s="8"/>
      <c r="I100" s="8"/>
      <c r="J100" s="8"/>
    </row>
    <row r="101" spans="1:10" ht="15.75" x14ac:dyDescent="0.25">
      <c r="A101" s="5"/>
      <c r="B101" s="2" t="s">
        <v>7</v>
      </c>
      <c r="C101" s="9">
        <v>107309384.20999999</v>
      </c>
      <c r="D101" s="8">
        <v>105533040</v>
      </c>
      <c r="E101" s="8"/>
      <c r="F101" s="8"/>
      <c r="G101" s="8"/>
      <c r="H101" s="8"/>
      <c r="I101" s="8"/>
      <c r="J101" s="8"/>
    </row>
    <row r="102" spans="1:10" ht="110.25" x14ac:dyDescent="0.25">
      <c r="A102" s="5" t="s">
        <v>47</v>
      </c>
      <c r="B102" s="4" t="s">
        <v>31</v>
      </c>
      <c r="C102" s="9">
        <f>C104+C105+C106</f>
        <v>38828132.280000001</v>
      </c>
      <c r="D102" s="9">
        <f t="shared" ref="D102:J102" si="20">D104+D105+D106</f>
        <v>101974597.37</v>
      </c>
      <c r="E102" s="9">
        <f t="shared" si="20"/>
        <v>0</v>
      </c>
      <c r="F102" s="9">
        <f t="shared" si="20"/>
        <v>0</v>
      </c>
      <c r="G102" s="9">
        <f t="shared" si="20"/>
        <v>0</v>
      </c>
      <c r="H102" s="9">
        <f t="shared" si="20"/>
        <v>0</v>
      </c>
      <c r="I102" s="9">
        <f t="shared" si="20"/>
        <v>0</v>
      </c>
      <c r="J102" s="9">
        <f t="shared" si="20"/>
        <v>0</v>
      </c>
    </row>
    <row r="103" spans="1:10" ht="15.75" x14ac:dyDescent="0.25">
      <c r="A103" s="5"/>
      <c r="B103" s="2" t="s">
        <v>4</v>
      </c>
      <c r="C103" s="9"/>
      <c r="D103" s="8"/>
      <c r="E103" s="8"/>
      <c r="F103" s="8"/>
      <c r="G103" s="8"/>
      <c r="H103" s="8"/>
      <c r="I103" s="8"/>
      <c r="J103" s="8"/>
    </row>
    <row r="104" spans="1:10" ht="15.75" x14ac:dyDescent="0.25">
      <c r="A104" s="5"/>
      <c r="B104" s="2" t="s">
        <v>5</v>
      </c>
      <c r="C104" s="9">
        <v>0</v>
      </c>
      <c r="D104" s="8">
        <v>0</v>
      </c>
      <c r="E104" s="8"/>
      <c r="F104" s="8"/>
      <c r="G104" s="8"/>
      <c r="H104" s="8"/>
      <c r="I104" s="8"/>
      <c r="J104" s="8"/>
    </row>
    <row r="105" spans="1:10" ht="15.75" x14ac:dyDescent="0.25">
      <c r="A105" s="5"/>
      <c r="B105" s="2" t="s">
        <v>6</v>
      </c>
      <c r="C105" s="9">
        <v>0</v>
      </c>
      <c r="D105" s="8">
        <v>537800</v>
      </c>
      <c r="E105" s="8"/>
      <c r="F105" s="8"/>
      <c r="G105" s="8"/>
      <c r="H105" s="8"/>
      <c r="I105" s="8"/>
      <c r="J105" s="8"/>
    </row>
    <row r="106" spans="1:10" ht="15.75" x14ac:dyDescent="0.25">
      <c r="A106" s="5"/>
      <c r="B106" s="2" t="s">
        <v>7</v>
      </c>
      <c r="C106" s="9">
        <v>38828132.280000001</v>
      </c>
      <c r="D106" s="8">
        <v>101436797.37</v>
      </c>
      <c r="E106" s="8"/>
      <c r="F106" s="8"/>
      <c r="G106" s="8"/>
      <c r="H106" s="8"/>
      <c r="I106" s="8"/>
      <c r="J106" s="8"/>
    </row>
    <row r="107" spans="1:10" ht="126.75" customHeight="1" x14ac:dyDescent="0.25">
      <c r="A107" s="5" t="s">
        <v>48</v>
      </c>
      <c r="B107" s="4" t="s">
        <v>32</v>
      </c>
      <c r="C107" s="9">
        <f>C109+C110+C111</f>
        <v>147767577.07999998</v>
      </c>
      <c r="D107" s="9">
        <f t="shared" ref="D107:J107" si="21">D109+D110+D111</f>
        <v>147690526.90000001</v>
      </c>
      <c r="E107" s="9">
        <f t="shared" si="21"/>
        <v>0</v>
      </c>
      <c r="F107" s="9">
        <f t="shared" si="21"/>
        <v>0</v>
      </c>
      <c r="G107" s="9">
        <f t="shared" si="21"/>
        <v>0</v>
      </c>
      <c r="H107" s="9">
        <f t="shared" si="21"/>
        <v>0</v>
      </c>
      <c r="I107" s="9">
        <f t="shared" si="21"/>
        <v>0</v>
      </c>
      <c r="J107" s="9">
        <f t="shared" si="21"/>
        <v>0</v>
      </c>
    </row>
    <row r="108" spans="1:10" ht="15.75" x14ac:dyDescent="0.25">
      <c r="A108" s="2"/>
      <c r="B108" s="2" t="s">
        <v>4</v>
      </c>
      <c r="C108" s="9"/>
      <c r="D108" s="8"/>
      <c r="E108" s="8"/>
      <c r="F108" s="8"/>
      <c r="G108" s="8"/>
      <c r="H108" s="8"/>
      <c r="I108" s="8"/>
      <c r="J108" s="8"/>
    </row>
    <row r="109" spans="1:10" ht="15.75" x14ac:dyDescent="0.25">
      <c r="A109" s="2"/>
      <c r="B109" s="2" t="s">
        <v>5</v>
      </c>
      <c r="C109" s="9">
        <v>100000</v>
      </c>
      <c r="D109" s="8">
        <v>190000</v>
      </c>
      <c r="E109" s="8"/>
      <c r="F109" s="8"/>
      <c r="G109" s="8"/>
      <c r="H109" s="8"/>
      <c r="I109" s="8"/>
      <c r="J109" s="8"/>
    </row>
    <row r="110" spans="1:10" ht="15.75" x14ac:dyDescent="0.25">
      <c r="A110" s="2"/>
      <c r="B110" s="2" t="s">
        <v>6</v>
      </c>
      <c r="C110" s="9">
        <v>88097410</v>
      </c>
      <c r="D110" s="8">
        <v>110953700</v>
      </c>
      <c r="E110" s="8"/>
      <c r="F110" s="8"/>
      <c r="G110" s="8"/>
      <c r="H110" s="8"/>
      <c r="I110" s="8"/>
      <c r="J110" s="8"/>
    </row>
    <row r="111" spans="1:10" ht="15.75" x14ac:dyDescent="0.25">
      <c r="A111" s="2"/>
      <c r="B111" s="2" t="s">
        <v>7</v>
      </c>
      <c r="C111" s="9">
        <v>59570167.079999998</v>
      </c>
      <c r="D111" s="8">
        <v>36546826.899999999</v>
      </c>
      <c r="E111" s="8"/>
      <c r="F111" s="8"/>
      <c r="G111" s="8"/>
      <c r="H111" s="8"/>
      <c r="I111" s="8"/>
      <c r="J111" s="8"/>
    </row>
    <row r="112" spans="1:10" ht="28.5" customHeight="1" x14ac:dyDescent="0.25">
      <c r="A112" s="10">
        <v>2</v>
      </c>
      <c r="B112" s="11" t="s">
        <v>9</v>
      </c>
      <c r="C112" s="12">
        <f>C114+C115+C116</f>
        <v>59137914.060000002</v>
      </c>
      <c r="D112" s="12">
        <f t="shared" ref="D112:J112" si="22">D114+D115+D116</f>
        <v>71482292.400000006</v>
      </c>
      <c r="E112" s="12">
        <f t="shared" si="22"/>
        <v>0</v>
      </c>
      <c r="F112" s="12">
        <f t="shared" si="22"/>
        <v>0</v>
      </c>
      <c r="G112" s="12">
        <f t="shared" si="22"/>
        <v>0</v>
      </c>
      <c r="H112" s="12">
        <f t="shared" si="22"/>
        <v>0</v>
      </c>
      <c r="I112" s="12">
        <f t="shared" si="22"/>
        <v>0</v>
      </c>
      <c r="J112" s="12">
        <f t="shared" si="22"/>
        <v>0</v>
      </c>
    </row>
    <row r="113" spans="1:10" ht="15.75" x14ac:dyDescent="0.25">
      <c r="A113" s="14"/>
      <c r="B113" s="2" t="s">
        <v>4</v>
      </c>
      <c r="C113" s="9"/>
      <c r="D113" s="8"/>
      <c r="E113" s="8"/>
      <c r="F113" s="8"/>
      <c r="G113" s="8"/>
      <c r="H113" s="8"/>
      <c r="I113" s="8"/>
      <c r="J113" s="8"/>
    </row>
    <row r="114" spans="1:10" ht="15.75" x14ac:dyDescent="0.25">
      <c r="A114" s="14"/>
      <c r="B114" s="2" t="s">
        <v>5</v>
      </c>
      <c r="C114" s="9">
        <f>4265799.7+2174900</f>
        <v>6440699.7000000002</v>
      </c>
      <c r="D114" s="8">
        <v>6294700</v>
      </c>
      <c r="E114" s="8"/>
      <c r="F114" s="8"/>
      <c r="G114" s="8"/>
      <c r="H114" s="8"/>
      <c r="I114" s="8"/>
      <c r="J114" s="8"/>
    </row>
    <row r="115" spans="1:10" ht="15.75" x14ac:dyDescent="0.25">
      <c r="A115" s="14"/>
      <c r="B115" s="2" t="s">
        <v>6</v>
      </c>
      <c r="C115" s="9">
        <f>46047521-2174900</f>
        <v>43872621</v>
      </c>
      <c r="D115" s="8">
        <v>55746707</v>
      </c>
      <c r="E115" s="8"/>
      <c r="F115" s="8"/>
      <c r="G115" s="8"/>
      <c r="H115" s="8"/>
      <c r="I115" s="8"/>
      <c r="J115" s="8"/>
    </row>
    <row r="116" spans="1:10" ht="15.75" x14ac:dyDescent="0.25">
      <c r="A116" s="14"/>
      <c r="B116" s="6" t="s">
        <v>7</v>
      </c>
      <c r="C116" s="9">
        <v>8824593.3599999994</v>
      </c>
      <c r="D116" s="8">
        <v>9440885.4000000004</v>
      </c>
      <c r="E116" s="8"/>
      <c r="F116" s="8"/>
      <c r="G116" s="8"/>
      <c r="H116" s="8"/>
      <c r="I116" s="8"/>
      <c r="J116" s="8"/>
    </row>
    <row r="117" spans="1:10" ht="15.75" x14ac:dyDescent="0.25">
      <c r="A117" s="15">
        <v>3</v>
      </c>
      <c r="B117" s="16" t="s">
        <v>49</v>
      </c>
      <c r="C117" s="17">
        <f>C112+C7</f>
        <v>3443552774.8699999</v>
      </c>
      <c r="D117" s="17">
        <f t="shared" ref="D117:J117" si="23">D112+D7</f>
        <v>2920390697.6300001</v>
      </c>
      <c r="E117" s="17">
        <f t="shared" si="23"/>
        <v>0</v>
      </c>
      <c r="F117" s="17">
        <f t="shared" si="23"/>
        <v>0</v>
      </c>
      <c r="G117" s="17">
        <f t="shared" si="23"/>
        <v>0</v>
      </c>
      <c r="H117" s="17">
        <f t="shared" si="23"/>
        <v>0</v>
      </c>
      <c r="I117" s="17">
        <f t="shared" si="23"/>
        <v>0</v>
      </c>
      <c r="J117" s="17">
        <f t="shared" si="23"/>
        <v>0</v>
      </c>
    </row>
    <row r="118" spans="1:10" ht="15.75" x14ac:dyDescent="0.25">
      <c r="A118" s="14"/>
      <c r="B118" s="7" t="s">
        <v>4</v>
      </c>
      <c r="C118" s="9"/>
      <c r="D118" s="8"/>
      <c r="E118" s="13"/>
      <c r="F118" s="13"/>
      <c r="G118" s="13"/>
      <c r="H118" s="13"/>
      <c r="I118" s="13"/>
      <c r="J118" s="13"/>
    </row>
    <row r="119" spans="1:10" ht="15.75" x14ac:dyDescent="0.25">
      <c r="A119" s="14"/>
      <c r="B119" s="2" t="s">
        <v>5</v>
      </c>
      <c r="C119" s="9">
        <f>C114+C9</f>
        <v>224994150.22</v>
      </c>
      <c r="D119" s="9">
        <f t="shared" ref="D119:J119" si="24">D114+D9</f>
        <v>8128700</v>
      </c>
      <c r="E119" s="9">
        <f t="shared" si="24"/>
        <v>0</v>
      </c>
      <c r="F119" s="9">
        <f t="shared" si="24"/>
        <v>0</v>
      </c>
      <c r="G119" s="9">
        <f t="shared" si="24"/>
        <v>0</v>
      </c>
      <c r="H119" s="9">
        <f t="shared" si="24"/>
        <v>0</v>
      </c>
      <c r="I119" s="9">
        <f t="shared" si="24"/>
        <v>0</v>
      </c>
      <c r="J119" s="9">
        <f t="shared" si="24"/>
        <v>0</v>
      </c>
    </row>
    <row r="120" spans="1:10" ht="15.75" x14ac:dyDescent="0.25">
      <c r="A120" s="14"/>
      <c r="B120" s="2" t="s">
        <v>6</v>
      </c>
      <c r="C120" s="9">
        <f>C115+C10</f>
        <v>1961535564.2800002</v>
      </c>
      <c r="D120" s="9">
        <f t="shared" ref="D120:J120" si="25">D115+D10</f>
        <v>1462272021.72</v>
      </c>
      <c r="E120" s="9">
        <f t="shared" si="25"/>
        <v>0</v>
      </c>
      <c r="F120" s="9">
        <f t="shared" si="25"/>
        <v>0</v>
      </c>
      <c r="G120" s="9">
        <f t="shared" si="25"/>
        <v>0</v>
      </c>
      <c r="H120" s="9">
        <f t="shared" si="25"/>
        <v>0</v>
      </c>
      <c r="I120" s="9">
        <f t="shared" si="25"/>
        <v>0</v>
      </c>
      <c r="J120" s="9">
        <f t="shared" si="25"/>
        <v>0</v>
      </c>
    </row>
    <row r="121" spans="1:10" ht="15.75" x14ac:dyDescent="0.25">
      <c r="A121" s="14"/>
      <c r="B121" s="2" t="s">
        <v>7</v>
      </c>
      <c r="C121" s="9">
        <f>C116+C11</f>
        <v>1257023060.3699999</v>
      </c>
      <c r="D121" s="9">
        <f t="shared" ref="D121:J121" si="26">D116+D11</f>
        <v>1449989975.9099998</v>
      </c>
      <c r="E121" s="9">
        <f t="shared" si="26"/>
        <v>0</v>
      </c>
      <c r="F121" s="9">
        <f t="shared" si="26"/>
        <v>0</v>
      </c>
      <c r="G121" s="9">
        <f t="shared" si="26"/>
        <v>0</v>
      </c>
      <c r="H121" s="9">
        <f t="shared" si="26"/>
        <v>0</v>
      </c>
      <c r="I121" s="9">
        <f t="shared" si="26"/>
        <v>0</v>
      </c>
      <c r="J121" s="9">
        <f t="shared" si="26"/>
        <v>0</v>
      </c>
    </row>
  </sheetData>
  <mergeCells count="8">
    <mergeCell ref="A1:J1"/>
    <mergeCell ref="A2:J2"/>
    <mergeCell ref="F4:J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6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3.140625" customWidth="1"/>
  </cols>
  <sheetData>
    <row r="1" spans="1:10" ht="35.25" customHeight="1" x14ac:dyDescent="0.25">
      <c r="A1" s="29" t="s">
        <v>83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</f>
        <v>122481063.06</v>
      </c>
      <c r="D6" s="12">
        <f>D11+D16</f>
        <v>38287330.079999998</v>
      </c>
      <c r="E6" s="12">
        <f t="shared" ref="E6:J6" si="0">E11+E16</f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 t="shared" ref="C8:D10" si="1">C13+C18</f>
        <v>0</v>
      </c>
      <c r="D8" s="9">
        <f t="shared" si="1"/>
        <v>0</v>
      </c>
      <c r="E8" s="13"/>
      <c r="F8" s="13"/>
      <c r="G8" s="13"/>
      <c r="H8" s="13"/>
      <c r="I8" s="13"/>
      <c r="J8" s="13"/>
    </row>
    <row r="9" spans="1:10" ht="15.75" x14ac:dyDescent="0.25">
      <c r="A9" s="14"/>
      <c r="B9" s="2" t="s">
        <v>6</v>
      </c>
      <c r="C9" s="9">
        <f t="shared" si="1"/>
        <v>71386182.329999998</v>
      </c>
      <c r="D9" s="9">
        <f t="shared" si="1"/>
        <v>0</v>
      </c>
      <c r="E9" s="13"/>
      <c r="F9" s="13"/>
      <c r="G9" s="13"/>
      <c r="H9" s="13"/>
      <c r="I9" s="13"/>
      <c r="J9" s="13"/>
    </row>
    <row r="10" spans="1:10" ht="15.75" x14ac:dyDescent="0.25">
      <c r="A10" s="14"/>
      <c r="B10" s="2" t="s">
        <v>60</v>
      </c>
      <c r="C10" s="9">
        <f t="shared" si="1"/>
        <v>51094880.729999997</v>
      </c>
      <c r="D10" s="9">
        <f t="shared" si="1"/>
        <v>38287330.079999998</v>
      </c>
      <c r="E10" s="13"/>
      <c r="F10" s="13"/>
      <c r="G10" s="13"/>
      <c r="H10" s="13"/>
      <c r="I10" s="13"/>
      <c r="J10" s="13"/>
    </row>
    <row r="11" spans="1:10" ht="127.5" customHeight="1" x14ac:dyDescent="0.25">
      <c r="A11" s="5" t="s">
        <v>8</v>
      </c>
      <c r="B11" s="4" t="s">
        <v>75</v>
      </c>
      <c r="C11" s="9">
        <f>C13+C14+C15</f>
        <v>7565073.54</v>
      </c>
      <c r="D11" s="8"/>
      <c r="E11" s="8"/>
      <c r="F11" s="8"/>
      <c r="G11" s="8"/>
      <c r="H11" s="8"/>
      <c r="I11" s="8"/>
      <c r="J11" s="8"/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/>
      <c r="E13" s="8"/>
      <c r="F13" s="8"/>
      <c r="G13" s="8"/>
      <c r="H13" s="8"/>
      <c r="I13" s="8"/>
      <c r="J13" s="8"/>
    </row>
    <row r="14" spans="1:10" ht="15.75" x14ac:dyDescent="0.25">
      <c r="A14" s="5"/>
      <c r="B14" s="2" t="s">
        <v>6</v>
      </c>
      <c r="C14" s="9">
        <v>0</v>
      </c>
      <c r="D14" s="8"/>
      <c r="E14" s="8"/>
      <c r="F14" s="8"/>
      <c r="G14" s="8"/>
      <c r="H14" s="8"/>
      <c r="I14" s="8"/>
      <c r="J14" s="8"/>
    </row>
    <row r="15" spans="1:10" ht="15.75" x14ac:dyDescent="0.25">
      <c r="A15" s="5"/>
      <c r="B15" s="2" t="s">
        <v>59</v>
      </c>
      <c r="C15" s="9">
        <v>7565073.54</v>
      </c>
      <c r="D15" s="8"/>
      <c r="E15" s="8"/>
      <c r="F15" s="8"/>
      <c r="G15" s="8"/>
      <c r="H15" s="8"/>
      <c r="I15" s="8"/>
      <c r="J15" s="8"/>
    </row>
    <row r="16" spans="1:10" ht="138.75" customHeight="1" x14ac:dyDescent="0.25">
      <c r="A16" s="5" t="s">
        <v>13</v>
      </c>
      <c r="B16" s="4" t="s">
        <v>76</v>
      </c>
      <c r="C16" s="9">
        <f>C18+C19+C20</f>
        <v>114915989.52</v>
      </c>
      <c r="D16" s="9">
        <f t="shared" ref="D16:J16" si="2">D18+D19+D20</f>
        <v>38287330.079999998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/>
      <c r="F18" s="8"/>
      <c r="G18" s="8"/>
      <c r="H18" s="8"/>
      <c r="I18" s="8"/>
      <c r="J18" s="8"/>
    </row>
    <row r="19" spans="1:10" ht="15.75" customHeight="1" x14ac:dyDescent="0.25">
      <c r="A19" s="5"/>
      <c r="B19" s="2" t="s">
        <v>6</v>
      </c>
      <c r="C19" s="9">
        <v>71386182.329999998</v>
      </c>
      <c r="D19" s="8">
        <v>0</v>
      </c>
      <c r="E19" s="8"/>
      <c r="F19" s="8"/>
      <c r="G19" s="8"/>
      <c r="H19" s="8"/>
      <c r="I19" s="8"/>
      <c r="J19" s="8"/>
    </row>
    <row r="20" spans="1:10" ht="15" customHeight="1" x14ac:dyDescent="0.25">
      <c r="A20" s="5"/>
      <c r="B20" s="2" t="s">
        <v>59</v>
      </c>
      <c r="C20" s="9">
        <v>43529807.189999998</v>
      </c>
      <c r="D20" s="8">
        <v>38287330.079999998</v>
      </c>
      <c r="E20" s="8"/>
      <c r="F20" s="8"/>
      <c r="G20" s="8"/>
      <c r="H20" s="8"/>
      <c r="I20" s="8"/>
      <c r="J20" s="8"/>
    </row>
    <row r="21" spans="1:10" ht="31.5" x14ac:dyDescent="0.25">
      <c r="A21" s="10">
        <v>2</v>
      </c>
      <c r="B21" s="11" t="s">
        <v>9</v>
      </c>
      <c r="C21" s="12">
        <f>C23+C24+C25</f>
        <v>120395225.95</v>
      </c>
      <c r="D21" s="19">
        <f>D25</f>
        <v>139182700</v>
      </c>
      <c r="E21" s="19">
        <f t="shared" ref="E21:J21" si="3">E25</f>
        <v>0</v>
      </c>
      <c r="F21" s="19">
        <f t="shared" si="3"/>
        <v>0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</row>
    <row r="22" spans="1:10" ht="15.75" x14ac:dyDescent="0.25">
      <c r="A22" s="14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x14ac:dyDescent="0.25">
      <c r="A23" s="14"/>
      <c r="B23" s="2" t="s">
        <v>5</v>
      </c>
      <c r="C23" s="9">
        <v>0</v>
      </c>
      <c r="D23" s="8">
        <v>0</v>
      </c>
      <c r="E23" s="8"/>
      <c r="F23" s="8"/>
      <c r="G23" s="8"/>
      <c r="H23" s="8"/>
      <c r="I23" s="8"/>
      <c r="J23" s="8"/>
    </row>
    <row r="24" spans="1:10" ht="15.75" x14ac:dyDescent="0.25">
      <c r="A24" s="14"/>
      <c r="B24" s="2" t="s">
        <v>6</v>
      </c>
      <c r="C24" s="9">
        <v>0</v>
      </c>
      <c r="D24" s="8">
        <v>0</v>
      </c>
      <c r="E24" s="8"/>
      <c r="F24" s="8"/>
      <c r="G24" s="8"/>
      <c r="H24" s="8"/>
      <c r="I24" s="8"/>
      <c r="J24" s="8"/>
    </row>
    <row r="25" spans="1:10" ht="15.75" x14ac:dyDescent="0.25">
      <c r="A25" s="14"/>
      <c r="B25" s="2" t="s">
        <v>59</v>
      </c>
      <c r="C25" s="9">
        <v>120395225.95</v>
      </c>
      <c r="D25" s="8">
        <v>139182700</v>
      </c>
      <c r="E25" s="8"/>
      <c r="F25" s="8"/>
      <c r="G25" s="8"/>
      <c r="H25" s="8"/>
      <c r="I25" s="8"/>
      <c r="J25" s="8"/>
    </row>
    <row r="26" spans="1:10" ht="15.75" x14ac:dyDescent="0.25">
      <c r="A26" s="15">
        <v>3</v>
      </c>
      <c r="B26" s="16" t="s">
        <v>49</v>
      </c>
      <c r="C26" s="17">
        <f t="shared" ref="C26:J26" si="4">C21+C6</f>
        <v>242876289.00999999</v>
      </c>
      <c r="D26" s="17">
        <f t="shared" si="4"/>
        <v>177470030.07999998</v>
      </c>
      <c r="E26" s="17">
        <f t="shared" si="4"/>
        <v>0</v>
      </c>
      <c r="F26" s="17">
        <f t="shared" si="4"/>
        <v>0</v>
      </c>
      <c r="G26" s="17">
        <f t="shared" si="4"/>
        <v>0</v>
      </c>
      <c r="H26" s="17">
        <f t="shared" si="4"/>
        <v>0</v>
      </c>
      <c r="I26" s="17">
        <f t="shared" si="4"/>
        <v>0</v>
      </c>
      <c r="J26" s="17">
        <f t="shared" si="4"/>
        <v>0</v>
      </c>
    </row>
    <row r="27" spans="1:10" ht="15.75" x14ac:dyDescent="0.25">
      <c r="A27" s="14"/>
      <c r="B27" s="7" t="s">
        <v>4</v>
      </c>
      <c r="C27" s="9"/>
      <c r="D27" s="8"/>
      <c r="E27" s="13"/>
      <c r="F27" s="13"/>
      <c r="G27" s="13"/>
      <c r="H27" s="13"/>
      <c r="I27" s="13"/>
      <c r="J27" s="13"/>
    </row>
    <row r="28" spans="1:10" ht="15.75" x14ac:dyDescent="0.25">
      <c r="A28" s="14"/>
      <c r="B28" s="2" t="s">
        <v>5</v>
      </c>
      <c r="C28" s="9">
        <f t="shared" ref="C28:J30" si="5">C23+C8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</row>
    <row r="29" spans="1:10" ht="15.75" x14ac:dyDescent="0.25">
      <c r="A29" s="14"/>
      <c r="B29" s="2" t="s">
        <v>6</v>
      </c>
      <c r="C29" s="9">
        <f t="shared" si="5"/>
        <v>71386182.329999998</v>
      </c>
      <c r="D29" s="9">
        <f t="shared" si="5"/>
        <v>0</v>
      </c>
      <c r="E29" s="9">
        <f t="shared" si="5"/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ht="15.75" x14ac:dyDescent="0.25">
      <c r="A30" s="14"/>
      <c r="B30" s="2" t="s">
        <v>59</v>
      </c>
      <c r="C30" s="9">
        <f t="shared" si="5"/>
        <v>171490106.68000001</v>
      </c>
      <c r="D30" s="9">
        <f t="shared" si="5"/>
        <v>177470030.07999998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  <c r="I30" s="9">
        <f t="shared" si="5"/>
        <v>0</v>
      </c>
      <c r="J30" s="9">
        <f t="shared" si="5"/>
        <v>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6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25" zoomScaleNormal="100" zoomScaleSheetLayoutView="100" workbookViewId="0">
      <selection activeCell="H45" sqref="H45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.28515625" customWidth="1"/>
    <col min="6" max="10" width="14.28515625" bestFit="1" customWidth="1"/>
  </cols>
  <sheetData>
    <row r="1" spans="1:10" ht="36" customHeight="1" x14ac:dyDescent="0.25">
      <c r="A1" s="29" t="s">
        <v>84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3849381.74</v>
      </c>
      <c r="D6" s="12">
        <f t="shared" ref="D6:J6" si="0">D11+D16+D21+D26</f>
        <v>27377231.899999999</v>
      </c>
      <c r="E6" s="12">
        <f t="shared" si="0"/>
        <v>22459700</v>
      </c>
      <c r="F6" s="12">
        <f t="shared" si="0"/>
        <v>21575600</v>
      </c>
      <c r="G6" s="12">
        <f t="shared" si="0"/>
        <v>21653100</v>
      </c>
      <c r="H6" s="12">
        <f t="shared" si="0"/>
        <v>21653100</v>
      </c>
      <c r="I6" s="12">
        <f t="shared" si="0"/>
        <v>21653100</v>
      </c>
      <c r="J6" s="12">
        <f t="shared" si="0"/>
        <v>21653100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405998</v>
      </c>
      <c r="E8" s="9">
        <f t="shared" si="1"/>
        <v>409100</v>
      </c>
      <c r="F8" s="9">
        <f t="shared" si="1"/>
        <v>397700</v>
      </c>
      <c r="G8" s="9">
        <f t="shared" si="1"/>
        <v>411000</v>
      </c>
      <c r="H8" s="9">
        <f t="shared" si="1"/>
        <v>411000</v>
      </c>
      <c r="I8" s="9">
        <f t="shared" si="1"/>
        <v>411000</v>
      </c>
      <c r="J8" s="9">
        <f t="shared" si="1"/>
        <v>411000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3849381.74</v>
      </c>
      <c r="D10" s="9">
        <f t="shared" ref="D10:J10" si="3">D15+D20+D25+D30</f>
        <v>26971233.899999999</v>
      </c>
      <c r="E10" s="9">
        <f t="shared" si="3"/>
        <v>22050600</v>
      </c>
      <c r="F10" s="9">
        <f t="shared" si="3"/>
        <v>21177900</v>
      </c>
      <c r="G10" s="9">
        <f t="shared" si="3"/>
        <v>21242100</v>
      </c>
      <c r="H10" s="9">
        <f t="shared" si="3"/>
        <v>21242100</v>
      </c>
      <c r="I10" s="9">
        <f t="shared" si="3"/>
        <v>21242100</v>
      </c>
      <c r="J10" s="9">
        <f t="shared" si="3"/>
        <v>21242100</v>
      </c>
    </row>
    <row r="11" spans="1:10" ht="189" x14ac:dyDescent="0.25">
      <c r="A11" s="5" t="s">
        <v>8</v>
      </c>
      <c r="B11" s="4" t="s">
        <v>58</v>
      </c>
      <c r="C11" s="9">
        <f>C13+C14+C15</f>
        <v>160000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160000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59" customHeight="1" x14ac:dyDescent="0.25">
      <c r="A16" s="5" t="s">
        <v>13</v>
      </c>
      <c r="B16" s="4" t="s">
        <v>61</v>
      </c>
      <c r="C16" s="9">
        <f>C18+C19+C20</f>
        <v>3644463.74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3644463.74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41.75" customHeight="1" x14ac:dyDescent="0.25">
      <c r="A21" s="5" t="s">
        <v>14</v>
      </c>
      <c r="B21" s="4" t="s">
        <v>62</v>
      </c>
      <c r="C21" s="9">
        <f>C23+C24+C25</f>
        <v>44918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44918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27.5" customHeight="1" x14ac:dyDescent="0.25">
      <c r="A26" s="5" t="s">
        <v>16</v>
      </c>
      <c r="B26" s="4" t="s">
        <v>77</v>
      </c>
      <c r="C26" s="9">
        <v>0</v>
      </c>
      <c r="D26" s="18">
        <f>D28+D29+D30</f>
        <v>27377231.899999999</v>
      </c>
      <c r="E26" s="18">
        <f t="shared" ref="E26:J26" si="7">E28+E29+E30</f>
        <v>22459700</v>
      </c>
      <c r="F26" s="18">
        <f t="shared" si="7"/>
        <v>21575600</v>
      </c>
      <c r="G26" s="18">
        <f t="shared" si="7"/>
        <v>21653100</v>
      </c>
      <c r="H26" s="18">
        <f t="shared" si="7"/>
        <v>21653100</v>
      </c>
      <c r="I26" s="18">
        <f t="shared" si="7"/>
        <v>21653100</v>
      </c>
      <c r="J26" s="18">
        <f t="shared" si="7"/>
        <v>21653100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405998</v>
      </c>
      <c r="E28" s="8">
        <v>409100</v>
      </c>
      <c r="F28" s="8">
        <v>397700</v>
      </c>
      <c r="G28" s="8">
        <v>411000</v>
      </c>
      <c r="H28" s="8">
        <v>411000</v>
      </c>
      <c r="I28" s="8">
        <v>411000</v>
      </c>
      <c r="J28" s="8">
        <v>411000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26971233.899999999</v>
      </c>
      <c r="E30" s="8">
        <v>22050600</v>
      </c>
      <c r="F30" s="8">
        <v>21177900</v>
      </c>
      <c r="G30" s="8">
        <v>21242100</v>
      </c>
      <c r="H30" s="8">
        <v>21242100</v>
      </c>
      <c r="I30" s="8">
        <v>21242100</v>
      </c>
      <c r="J30" s="8">
        <v>21242100</v>
      </c>
    </row>
    <row r="31" spans="1:10" ht="31.5" x14ac:dyDescent="0.25">
      <c r="A31" s="10">
        <v>2</v>
      </c>
      <c r="B31" s="11" t="s">
        <v>9</v>
      </c>
      <c r="C31" s="12">
        <f>C33+C34+C35</f>
        <v>17396540.510000002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430800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176380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16789360.510000002</v>
      </c>
      <c r="D35" s="8">
        <v>0</v>
      </c>
      <c r="E35" s="8"/>
      <c r="F35" s="8"/>
      <c r="G35" s="8"/>
      <c r="H35" s="8"/>
      <c r="I35" s="8"/>
      <c r="J35" s="8"/>
    </row>
    <row r="36" spans="1:10" ht="15.75" x14ac:dyDescent="0.25">
      <c r="A36" s="15">
        <v>3</v>
      </c>
      <c r="B36" s="16" t="s">
        <v>49</v>
      </c>
      <c r="C36" s="17">
        <f>C31+C6</f>
        <v>21245922.25</v>
      </c>
      <c r="D36" s="17">
        <f t="shared" ref="D36:J36" si="8">D31+D6</f>
        <v>27377231.899999999</v>
      </c>
      <c r="E36" s="17">
        <f t="shared" si="8"/>
        <v>22459700</v>
      </c>
      <c r="F36" s="17">
        <f t="shared" si="8"/>
        <v>21575600</v>
      </c>
      <c r="G36" s="17">
        <f t="shared" si="8"/>
        <v>21653100</v>
      </c>
      <c r="H36" s="17">
        <f t="shared" si="8"/>
        <v>21653100</v>
      </c>
      <c r="I36" s="17">
        <f t="shared" si="8"/>
        <v>21653100</v>
      </c>
      <c r="J36" s="17">
        <f t="shared" si="8"/>
        <v>21653100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430800</v>
      </c>
      <c r="D38" s="9">
        <f t="shared" ref="D38:J38" si="9">D33+D8</f>
        <v>405998</v>
      </c>
      <c r="E38" s="9">
        <f t="shared" si="9"/>
        <v>409100</v>
      </c>
      <c r="F38" s="9">
        <f t="shared" si="9"/>
        <v>397700</v>
      </c>
      <c r="G38" s="9">
        <f t="shared" si="9"/>
        <v>411000</v>
      </c>
      <c r="H38" s="9">
        <f t="shared" si="9"/>
        <v>411000</v>
      </c>
      <c r="I38" s="9">
        <f t="shared" si="9"/>
        <v>411000</v>
      </c>
      <c r="J38" s="9">
        <f t="shared" si="9"/>
        <v>411000</v>
      </c>
    </row>
    <row r="39" spans="1:10" ht="15.75" x14ac:dyDescent="0.25">
      <c r="A39" s="14"/>
      <c r="B39" s="2" t="s">
        <v>6</v>
      </c>
      <c r="C39" s="9">
        <f>C34+C9</f>
        <v>176380</v>
      </c>
      <c r="D39" s="9">
        <f t="shared" ref="D39:J39" si="10">D34+D9</f>
        <v>0</v>
      </c>
      <c r="E39" s="9">
        <f t="shared" si="10"/>
        <v>0</v>
      </c>
      <c r="F39" s="9">
        <f t="shared" si="10"/>
        <v>0</v>
      </c>
      <c r="G39" s="9">
        <f t="shared" si="10"/>
        <v>0</v>
      </c>
      <c r="H39" s="9">
        <f t="shared" si="10"/>
        <v>0</v>
      </c>
      <c r="I39" s="9">
        <f t="shared" si="10"/>
        <v>0</v>
      </c>
      <c r="J39" s="9">
        <f t="shared" si="10"/>
        <v>0</v>
      </c>
    </row>
    <row r="40" spans="1:10" ht="15.75" x14ac:dyDescent="0.25">
      <c r="A40" s="14"/>
      <c r="B40" s="2" t="s">
        <v>59</v>
      </c>
      <c r="C40" s="9">
        <f>C35+C10</f>
        <v>20638742.25</v>
      </c>
      <c r="D40" s="9">
        <f t="shared" ref="D40:J40" si="11">D35+D10</f>
        <v>26971233.899999999</v>
      </c>
      <c r="E40" s="9">
        <f t="shared" si="11"/>
        <v>22050600</v>
      </c>
      <c r="F40" s="9">
        <f t="shared" si="11"/>
        <v>21177900</v>
      </c>
      <c r="G40" s="9">
        <f t="shared" si="11"/>
        <v>21242100</v>
      </c>
      <c r="H40" s="9">
        <f t="shared" si="11"/>
        <v>21242100</v>
      </c>
      <c r="I40" s="9">
        <f t="shared" si="11"/>
        <v>21242100</v>
      </c>
      <c r="J40" s="9">
        <f t="shared" si="11"/>
        <v>21242100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10" zoomScaleNormal="100" zoomScaleSheetLayoutView="100" workbookViewId="0">
      <selection activeCell="O9" sqref="O9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5" width="15.140625" customWidth="1"/>
    <col min="6" max="6" width="14.42578125" customWidth="1"/>
    <col min="7" max="10" width="14.28515625" bestFit="1" customWidth="1"/>
  </cols>
  <sheetData>
    <row r="1" spans="1:10" ht="45.75" customHeight="1" x14ac:dyDescent="0.25">
      <c r="A1" s="29" t="s">
        <v>85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6905557.3300000001</v>
      </c>
      <c r="D6" s="12">
        <f t="shared" ref="D6:J6" si="0">D11+D16+D21+D26</f>
        <v>36208396.520000003</v>
      </c>
      <c r="E6" s="12">
        <f t="shared" si="0"/>
        <v>34063700</v>
      </c>
      <c r="F6" s="12">
        <f t="shared" si="0"/>
        <v>32215500</v>
      </c>
      <c r="G6" s="12">
        <f t="shared" si="0"/>
        <v>32331800</v>
      </c>
      <c r="H6" s="12">
        <f t="shared" si="0"/>
        <v>32331800</v>
      </c>
      <c r="I6" s="12">
        <f t="shared" si="0"/>
        <v>32331800</v>
      </c>
      <c r="J6" s="12">
        <f t="shared" si="0"/>
        <v>32331800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430811</v>
      </c>
      <c r="E8" s="9">
        <f t="shared" si="1"/>
        <v>231700</v>
      </c>
      <c r="F8" s="9">
        <f t="shared" si="1"/>
        <v>214000</v>
      </c>
      <c r="G8" s="9">
        <f t="shared" si="1"/>
        <v>227300</v>
      </c>
      <c r="H8" s="9">
        <f t="shared" si="1"/>
        <v>227300</v>
      </c>
      <c r="I8" s="9">
        <f t="shared" si="1"/>
        <v>227300</v>
      </c>
      <c r="J8" s="9">
        <f t="shared" si="1"/>
        <v>227300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D14+D19+D24+D29</f>
        <v>700000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6905557.3300000001</v>
      </c>
      <c r="D10" s="9">
        <f t="shared" ref="D10:J10" si="3">D15+D20+D25+D30</f>
        <v>35077585.520000003</v>
      </c>
      <c r="E10" s="9">
        <f t="shared" si="3"/>
        <v>33832000</v>
      </c>
      <c r="F10" s="9">
        <f t="shared" si="3"/>
        <v>32001500</v>
      </c>
      <c r="G10" s="9">
        <f t="shared" si="3"/>
        <v>32104500</v>
      </c>
      <c r="H10" s="9">
        <f t="shared" si="3"/>
        <v>32104500</v>
      </c>
      <c r="I10" s="9">
        <f t="shared" si="3"/>
        <v>32104500</v>
      </c>
      <c r="J10" s="9">
        <f t="shared" si="3"/>
        <v>32104500</v>
      </c>
    </row>
    <row r="11" spans="1:10" ht="173.25" x14ac:dyDescent="0.25">
      <c r="A11" s="5" t="s">
        <v>8</v>
      </c>
      <c r="B11" s="4" t="s">
        <v>63</v>
      </c>
      <c r="C11" s="9">
        <f>C13+C14+C15</f>
        <v>59600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59600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64</v>
      </c>
      <c r="C16" s="9">
        <f>C18+C19+C20</f>
        <v>6800749.3300000001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6800749.3300000001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12.5" customHeight="1" x14ac:dyDescent="0.25">
      <c r="A21" s="5" t="s">
        <v>14</v>
      </c>
      <c r="B21" s="4" t="s">
        <v>65</v>
      </c>
      <c r="C21" s="9">
        <f>C23+C24+C25</f>
        <v>45208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45208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11.75" customHeight="1" x14ac:dyDescent="0.25">
      <c r="A26" s="5" t="s">
        <v>16</v>
      </c>
      <c r="B26" s="4" t="s">
        <v>78</v>
      </c>
      <c r="C26" s="20">
        <v>0</v>
      </c>
      <c r="D26" s="20">
        <f>D28+D29+D30</f>
        <v>36208396.520000003</v>
      </c>
      <c r="E26" s="20">
        <f t="shared" ref="E26:J26" si="7">E28+E29+E30</f>
        <v>34063700</v>
      </c>
      <c r="F26" s="20">
        <f t="shared" si="7"/>
        <v>32215500</v>
      </c>
      <c r="G26" s="20">
        <f t="shared" si="7"/>
        <v>32331800</v>
      </c>
      <c r="H26" s="20">
        <f t="shared" si="7"/>
        <v>32331800</v>
      </c>
      <c r="I26" s="20">
        <f t="shared" si="7"/>
        <v>32331800</v>
      </c>
      <c r="J26" s="20">
        <f t="shared" si="7"/>
        <v>32331800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430811</v>
      </c>
      <c r="E28" s="8">
        <v>231700</v>
      </c>
      <c r="F28" s="8">
        <v>214000</v>
      </c>
      <c r="G28" s="8">
        <v>227300</v>
      </c>
      <c r="H28" s="8">
        <v>227300</v>
      </c>
      <c r="I28" s="8">
        <v>227300</v>
      </c>
      <c r="J28" s="8">
        <v>227300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700000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35077585.520000003</v>
      </c>
      <c r="E30" s="8">
        <v>33832000</v>
      </c>
      <c r="F30" s="8">
        <v>32001500</v>
      </c>
      <c r="G30" s="8">
        <v>32104500</v>
      </c>
      <c r="H30" s="8">
        <v>32104500</v>
      </c>
      <c r="I30" s="8">
        <v>32104500</v>
      </c>
      <c r="J30" s="8">
        <v>32104500</v>
      </c>
    </row>
    <row r="31" spans="1:10" ht="31.5" x14ac:dyDescent="0.25">
      <c r="A31" s="10">
        <v>2</v>
      </c>
      <c r="B31" s="11" t="s">
        <v>9</v>
      </c>
      <c r="C31" s="12">
        <f>C33+C34+C35</f>
        <v>25000604.469999999</v>
      </c>
      <c r="D31" s="12">
        <f t="shared" ref="D31:J31" si="8">D33+D34+D35</f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216200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110000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24674404.469999999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31906161.799999997</v>
      </c>
      <c r="D36" s="17">
        <f t="shared" ref="D36:J36" si="9">D31+D6</f>
        <v>36208396.520000003</v>
      </c>
      <c r="E36" s="17">
        <f t="shared" si="9"/>
        <v>34063700</v>
      </c>
      <c r="F36" s="17">
        <f t="shared" si="9"/>
        <v>32215500</v>
      </c>
      <c r="G36" s="17">
        <f t="shared" si="9"/>
        <v>32331800</v>
      </c>
      <c r="H36" s="17">
        <f t="shared" si="9"/>
        <v>32331800</v>
      </c>
      <c r="I36" s="17">
        <f t="shared" si="9"/>
        <v>32331800</v>
      </c>
      <c r="J36" s="17">
        <f t="shared" si="9"/>
        <v>32331800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216200</v>
      </c>
      <c r="D38" s="9">
        <f t="shared" ref="D38:J38" si="10">D33+D8</f>
        <v>430811</v>
      </c>
      <c r="E38" s="9">
        <f t="shared" si="10"/>
        <v>231700</v>
      </c>
      <c r="F38" s="9">
        <f t="shared" si="10"/>
        <v>214000</v>
      </c>
      <c r="G38" s="9">
        <f t="shared" si="10"/>
        <v>227300</v>
      </c>
      <c r="H38" s="9">
        <f t="shared" si="10"/>
        <v>227300</v>
      </c>
      <c r="I38" s="9">
        <f t="shared" si="10"/>
        <v>227300</v>
      </c>
      <c r="J38" s="9">
        <f t="shared" si="10"/>
        <v>227300</v>
      </c>
    </row>
    <row r="39" spans="1:10" ht="15.75" x14ac:dyDescent="0.25">
      <c r="A39" s="14"/>
      <c r="B39" s="2" t="s">
        <v>6</v>
      </c>
      <c r="C39" s="9">
        <f>C34+C9</f>
        <v>110000</v>
      </c>
      <c r="D39" s="9">
        <f t="shared" ref="D39:J39" si="11">D34+D9</f>
        <v>700000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31579961.799999997</v>
      </c>
      <c r="D40" s="9">
        <f t="shared" ref="D40:J40" si="12">D35+D10</f>
        <v>35077585.520000003</v>
      </c>
      <c r="E40" s="9">
        <f t="shared" si="12"/>
        <v>33832000</v>
      </c>
      <c r="F40" s="9">
        <f t="shared" si="12"/>
        <v>32001500</v>
      </c>
      <c r="G40" s="9">
        <f t="shared" si="12"/>
        <v>32104500</v>
      </c>
      <c r="H40" s="9">
        <f t="shared" si="12"/>
        <v>32104500</v>
      </c>
      <c r="I40" s="9">
        <f t="shared" si="12"/>
        <v>32104500</v>
      </c>
      <c r="J40" s="9">
        <f t="shared" si="12"/>
        <v>32104500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.85546875" customWidth="1"/>
    <col min="6" max="10" width="14.28515625" bestFit="1" customWidth="1"/>
  </cols>
  <sheetData>
    <row r="1" spans="1:10" ht="31.5" customHeight="1" x14ac:dyDescent="0.25">
      <c r="A1" s="29" t="s">
        <v>86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4039550.35</v>
      </c>
      <c r="D6" s="12">
        <f t="shared" ref="D6:J6" si="0">D11+D16+D21+D26</f>
        <v>31253338.760000002</v>
      </c>
      <c r="E6" s="12">
        <f t="shared" si="0"/>
        <v>27639800</v>
      </c>
      <c r="F6" s="12">
        <f t="shared" si="0"/>
        <v>26540700</v>
      </c>
      <c r="G6" s="12">
        <f t="shared" si="0"/>
        <v>27079200</v>
      </c>
      <c r="H6" s="12">
        <f t="shared" si="0"/>
        <v>27079200</v>
      </c>
      <c r="I6" s="12">
        <f t="shared" si="0"/>
        <v>27079200</v>
      </c>
      <c r="J6" s="12">
        <f t="shared" si="0"/>
        <v>27079200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417852</v>
      </c>
      <c r="E8" s="9">
        <f t="shared" si="1"/>
        <v>409100</v>
      </c>
      <c r="F8" s="9">
        <f t="shared" si="1"/>
        <v>397700</v>
      </c>
      <c r="G8" s="9">
        <f t="shared" si="1"/>
        <v>411000</v>
      </c>
      <c r="H8" s="9">
        <f t="shared" si="1"/>
        <v>411000</v>
      </c>
      <c r="I8" s="9">
        <f t="shared" si="1"/>
        <v>411000</v>
      </c>
      <c r="J8" s="9">
        <f t="shared" si="1"/>
        <v>411000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D14+D19+D24+D29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4039550.35</v>
      </c>
      <c r="D10" s="9">
        <f t="shared" ref="D10:J10" si="3">D15+D20+D25+D30</f>
        <v>30835486.760000002</v>
      </c>
      <c r="E10" s="9">
        <f t="shared" si="3"/>
        <v>27230700</v>
      </c>
      <c r="F10" s="9">
        <f t="shared" si="3"/>
        <v>26143000</v>
      </c>
      <c r="G10" s="9">
        <f t="shared" si="3"/>
        <v>26668200</v>
      </c>
      <c r="H10" s="9">
        <f t="shared" si="3"/>
        <v>26668200</v>
      </c>
      <c r="I10" s="9">
        <f t="shared" si="3"/>
        <v>26668200</v>
      </c>
      <c r="J10" s="9">
        <f t="shared" si="3"/>
        <v>26668200</v>
      </c>
    </row>
    <row r="11" spans="1:10" ht="173.25" x14ac:dyDescent="0.25">
      <c r="A11" s="5" t="s">
        <v>8</v>
      </c>
      <c r="B11" s="4" t="s">
        <v>66</v>
      </c>
      <c r="C11" s="9">
        <f>C13+C14+C15</f>
        <v>120000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120000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67</v>
      </c>
      <c r="C16" s="9">
        <f>C18+C19+C20</f>
        <v>3883285.35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1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1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1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1" ht="15" customHeight="1" x14ac:dyDescent="0.25">
      <c r="A20" s="5"/>
      <c r="B20" s="2" t="s">
        <v>59</v>
      </c>
      <c r="C20" s="9">
        <v>3883285.35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1" ht="112.5" customHeight="1" x14ac:dyDescent="0.25">
      <c r="A21" s="5" t="s">
        <v>14</v>
      </c>
      <c r="B21" s="4" t="s">
        <v>68</v>
      </c>
      <c r="C21" s="9">
        <f>C23+C24+C25</f>
        <v>36265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1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1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1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1" ht="15.75" customHeight="1" x14ac:dyDescent="0.25">
      <c r="A25" s="5"/>
      <c r="B25" s="2" t="s">
        <v>59</v>
      </c>
      <c r="C25" s="9">
        <v>36265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1" ht="113.25" customHeight="1" x14ac:dyDescent="0.25">
      <c r="A26" s="5" t="s">
        <v>16</v>
      </c>
      <c r="B26" s="4" t="s">
        <v>79</v>
      </c>
      <c r="C26" s="9">
        <f>C28+C29+C30</f>
        <v>0</v>
      </c>
      <c r="D26" s="9">
        <f t="shared" ref="D26:J26" si="7">D28+D29+D30</f>
        <v>31253338.760000002</v>
      </c>
      <c r="E26" s="9">
        <f t="shared" si="7"/>
        <v>27639800</v>
      </c>
      <c r="F26" s="9">
        <f t="shared" si="7"/>
        <v>26540700</v>
      </c>
      <c r="G26" s="9">
        <f t="shared" si="7"/>
        <v>27079200</v>
      </c>
      <c r="H26" s="9">
        <f t="shared" si="7"/>
        <v>27079200</v>
      </c>
      <c r="I26" s="9">
        <f t="shared" si="7"/>
        <v>27079200</v>
      </c>
      <c r="J26" s="9">
        <f t="shared" si="7"/>
        <v>27079200</v>
      </c>
    </row>
    <row r="27" spans="1:11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1" ht="15.75" customHeight="1" x14ac:dyDescent="0.25">
      <c r="A28" s="5"/>
      <c r="B28" s="2" t="s">
        <v>5</v>
      </c>
      <c r="C28" s="9">
        <v>0</v>
      </c>
      <c r="D28" s="8">
        <v>417852</v>
      </c>
      <c r="E28" s="8">
        <v>409100</v>
      </c>
      <c r="F28" s="8">
        <v>397700</v>
      </c>
      <c r="G28" s="8">
        <v>411000</v>
      </c>
      <c r="H28" s="8">
        <v>411000</v>
      </c>
      <c r="I28" s="8">
        <v>411000</v>
      </c>
      <c r="J28" s="8">
        <v>411000</v>
      </c>
    </row>
    <row r="29" spans="1:11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21"/>
    </row>
    <row r="30" spans="1:11" ht="15.75" customHeight="1" x14ac:dyDescent="0.25">
      <c r="A30" s="5"/>
      <c r="B30" s="2" t="s">
        <v>59</v>
      </c>
      <c r="C30" s="9">
        <v>0</v>
      </c>
      <c r="D30" s="8">
        <v>30835486.760000002</v>
      </c>
      <c r="E30" s="8">
        <v>27230700</v>
      </c>
      <c r="F30" s="8">
        <v>26143000</v>
      </c>
      <c r="G30" s="8">
        <v>26668200</v>
      </c>
      <c r="H30" s="8">
        <v>26668200</v>
      </c>
      <c r="I30" s="8">
        <v>26668200</v>
      </c>
      <c r="J30" s="8">
        <v>26668200</v>
      </c>
    </row>
    <row r="31" spans="1:11" ht="31.5" x14ac:dyDescent="0.25">
      <c r="A31" s="10">
        <v>2</v>
      </c>
      <c r="B31" s="11" t="s">
        <v>9</v>
      </c>
      <c r="C31" s="12">
        <f>C33+C34+C35</f>
        <v>17556662.940000001</v>
      </c>
      <c r="D31" s="12">
        <f t="shared" ref="D31:J31" si="8">D33+D34+D35</f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1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425000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81360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17050302.940000001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21596213.290000003</v>
      </c>
      <c r="D36" s="17">
        <f t="shared" ref="D36:J36" si="9">D31+D6</f>
        <v>31253338.760000002</v>
      </c>
      <c r="E36" s="17">
        <f t="shared" si="9"/>
        <v>27639800</v>
      </c>
      <c r="F36" s="17">
        <f t="shared" si="9"/>
        <v>26540700</v>
      </c>
      <c r="G36" s="17">
        <f t="shared" si="9"/>
        <v>27079200</v>
      </c>
      <c r="H36" s="17">
        <f t="shared" si="9"/>
        <v>27079200</v>
      </c>
      <c r="I36" s="17">
        <f t="shared" si="9"/>
        <v>27079200</v>
      </c>
      <c r="J36" s="17">
        <f t="shared" si="9"/>
        <v>27079200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425000</v>
      </c>
      <c r="D38" s="9">
        <f t="shared" ref="D38:J38" si="10">D33+D8</f>
        <v>417852</v>
      </c>
      <c r="E38" s="9">
        <f t="shared" si="10"/>
        <v>409100</v>
      </c>
      <c r="F38" s="9">
        <f t="shared" si="10"/>
        <v>397700</v>
      </c>
      <c r="G38" s="9">
        <f t="shared" si="10"/>
        <v>411000</v>
      </c>
      <c r="H38" s="9">
        <f t="shared" si="10"/>
        <v>411000</v>
      </c>
      <c r="I38" s="9">
        <f t="shared" si="10"/>
        <v>411000</v>
      </c>
      <c r="J38" s="9">
        <f t="shared" si="10"/>
        <v>411000</v>
      </c>
    </row>
    <row r="39" spans="1:10" ht="15.75" x14ac:dyDescent="0.25">
      <c r="A39" s="14"/>
      <c r="B39" s="2" t="s">
        <v>6</v>
      </c>
      <c r="C39" s="9">
        <f>C34+C9</f>
        <v>81360</v>
      </c>
      <c r="D39" s="9">
        <f t="shared" ref="D39:J39" si="11">D34+D9</f>
        <v>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21089853.290000003</v>
      </c>
      <c r="D40" s="9">
        <f t="shared" ref="D40:J40" si="12">D35+D10</f>
        <v>30835486.760000002</v>
      </c>
      <c r="E40" s="9">
        <f t="shared" si="12"/>
        <v>27230700</v>
      </c>
      <c r="F40" s="9">
        <f t="shared" si="12"/>
        <v>26143000</v>
      </c>
      <c r="G40" s="9">
        <f t="shared" si="12"/>
        <v>26668200</v>
      </c>
      <c r="H40" s="9">
        <f t="shared" si="12"/>
        <v>26668200</v>
      </c>
      <c r="I40" s="9">
        <f t="shared" si="12"/>
        <v>26668200</v>
      </c>
      <c r="J40" s="9">
        <f t="shared" si="12"/>
        <v>26668200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.7109375" customWidth="1"/>
    <col min="6" max="10" width="14.28515625" bestFit="1" customWidth="1"/>
  </cols>
  <sheetData>
    <row r="1" spans="1:10" ht="42.75" customHeight="1" x14ac:dyDescent="0.2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4461751.62</v>
      </c>
      <c r="D6" s="12">
        <f t="shared" ref="D6:J6" si="0">D11+D16+D21+D26</f>
        <v>31563398.23</v>
      </c>
      <c r="E6" s="12">
        <f t="shared" si="0"/>
        <v>29081900</v>
      </c>
      <c r="F6" s="12">
        <f t="shared" si="0"/>
        <v>27297400</v>
      </c>
      <c r="G6" s="12">
        <f t="shared" si="0"/>
        <v>27372500</v>
      </c>
      <c r="H6" s="12">
        <f t="shared" si="0"/>
        <v>27372500</v>
      </c>
      <c r="I6" s="12">
        <f t="shared" si="0"/>
        <v>27372500</v>
      </c>
      <c r="J6" s="12">
        <f t="shared" si="0"/>
        <v>27372500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242699</v>
      </c>
      <c r="E8" s="9">
        <f t="shared" si="1"/>
        <v>231700</v>
      </c>
      <c r="F8" s="9">
        <f t="shared" si="1"/>
        <v>214000</v>
      </c>
      <c r="G8" s="9">
        <f t="shared" si="1"/>
        <v>227300</v>
      </c>
      <c r="H8" s="9">
        <f t="shared" si="1"/>
        <v>227300</v>
      </c>
      <c r="I8" s="9">
        <f t="shared" si="1"/>
        <v>227300</v>
      </c>
      <c r="J8" s="9">
        <f t="shared" si="1"/>
        <v>227300</v>
      </c>
    </row>
    <row r="9" spans="1:10" ht="15.75" x14ac:dyDescent="0.25">
      <c r="A9" s="14"/>
      <c r="B9" s="2" t="s">
        <v>6</v>
      </c>
      <c r="C9" s="9">
        <f>C14+C19+C24+C29</f>
        <v>850224.62</v>
      </c>
      <c r="D9" s="9">
        <f t="shared" ref="D9:J9" si="2">D14+D19+D24+D29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3611527</v>
      </c>
      <c r="D10" s="9">
        <f t="shared" ref="D10:J10" si="3">D15+D20+D25+D30</f>
        <v>31320699.23</v>
      </c>
      <c r="E10" s="9">
        <f t="shared" si="3"/>
        <v>28850200</v>
      </c>
      <c r="F10" s="9">
        <f t="shared" si="3"/>
        <v>27083400</v>
      </c>
      <c r="G10" s="9">
        <f t="shared" si="3"/>
        <v>27145200</v>
      </c>
      <c r="H10" s="9">
        <f t="shared" si="3"/>
        <v>27145200</v>
      </c>
      <c r="I10" s="9">
        <f t="shared" si="3"/>
        <v>27145200</v>
      </c>
      <c r="J10" s="9">
        <f t="shared" si="3"/>
        <v>27145200</v>
      </c>
    </row>
    <row r="11" spans="1:10" ht="173.25" x14ac:dyDescent="0.25">
      <c r="A11" s="5" t="s">
        <v>8</v>
      </c>
      <c r="B11" s="4" t="s">
        <v>69</v>
      </c>
      <c r="C11" s="9">
        <f>C13+C14+C15</f>
        <v>75600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75600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70</v>
      </c>
      <c r="C16" s="9">
        <f>C18+C19+C20</f>
        <v>4353909.62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850224.62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3503685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12.5" customHeight="1" x14ac:dyDescent="0.25">
      <c r="A21" s="5" t="s">
        <v>14</v>
      </c>
      <c r="B21" s="4" t="s">
        <v>71</v>
      </c>
      <c r="C21" s="9">
        <f>C23+C24+C25</f>
        <v>32242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32242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08.75" customHeight="1" x14ac:dyDescent="0.25">
      <c r="A26" s="5" t="s">
        <v>16</v>
      </c>
      <c r="B26" s="4" t="s">
        <v>80</v>
      </c>
      <c r="C26" s="9">
        <f>C28+C29+C30</f>
        <v>0</v>
      </c>
      <c r="D26" s="9">
        <f t="shared" ref="D26:J26" si="7">D28+D29+D30</f>
        <v>31563398.23</v>
      </c>
      <c r="E26" s="9">
        <f t="shared" si="7"/>
        <v>29081900</v>
      </c>
      <c r="F26" s="9">
        <f t="shared" si="7"/>
        <v>27297400</v>
      </c>
      <c r="G26" s="9">
        <f t="shared" si="7"/>
        <v>27372500</v>
      </c>
      <c r="H26" s="9">
        <f t="shared" si="7"/>
        <v>27372500</v>
      </c>
      <c r="I26" s="9">
        <f t="shared" si="7"/>
        <v>27372500</v>
      </c>
      <c r="J26" s="9">
        <f t="shared" si="7"/>
        <v>27372500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242699</v>
      </c>
      <c r="E28" s="8">
        <v>231700</v>
      </c>
      <c r="F28" s="8">
        <v>214000</v>
      </c>
      <c r="G28" s="8">
        <v>227300</v>
      </c>
      <c r="H28" s="8">
        <v>227300</v>
      </c>
      <c r="I28" s="8">
        <v>227300</v>
      </c>
      <c r="J28" s="8">
        <v>227300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31320699.23</v>
      </c>
      <c r="E30" s="8">
        <v>28850200</v>
      </c>
      <c r="F30" s="8">
        <v>27083400</v>
      </c>
      <c r="G30" s="8">
        <v>27145200</v>
      </c>
      <c r="H30" s="8">
        <v>27145200</v>
      </c>
      <c r="I30" s="8">
        <v>27145200</v>
      </c>
      <c r="J30" s="8">
        <v>27145200</v>
      </c>
    </row>
    <row r="31" spans="1:10" ht="31.5" x14ac:dyDescent="0.25">
      <c r="A31" s="10">
        <v>2</v>
      </c>
      <c r="B31" s="11" t="s">
        <v>9</v>
      </c>
      <c r="C31" s="12">
        <f>C33+C34+C35</f>
        <v>21371160.170000002</v>
      </c>
      <c r="D31" s="12">
        <f>D33+D34+D35</f>
        <v>0</v>
      </c>
      <c r="E31" s="12">
        <f t="shared" ref="E31:J31" si="8">E33+E34+E35</f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210400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100000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21060760.170000002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25832911.790000003</v>
      </c>
      <c r="D36" s="17">
        <f t="shared" ref="D36:J36" si="9">D31+D6</f>
        <v>31563398.23</v>
      </c>
      <c r="E36" s="17">
        <f t="shared" si="9"/>
        <v>29081900</v>
      </c>
      <c r="F36" s="17">
        <f t="shared" si="9"/>
        <v>27297400</v>
      </c>
      <c r="G36" s="17">
        <f t="shared" si="9"/>
        <v>27372500</v>
      </c>
      <c r="H36" s="17">
        <f t="shared" si="9"/>
        <v>27372500</v>
      </c>
      <c r="I36" s="17">
        <f t="shared" si="9"/>
        <v>27372500</v>
      </c>
      <c r="J36" s="17">
        <f t="shared" si="9"/>
        <v>27372500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210400</v>
      </c>
      <c r="D38" s="9">
        <f t="shared" ref="D38:J38" si="10">D33+D8</f>
        <v>242699</v>
      </c>
      <c r="E38" s="9">
        <f t="shared" si="10"/>
        <v>231700</v>
      </c>
      <c r="F38" s="9">
        <f t="shared" si="10"/>
        <v>214000</v>
      </c>
      <c r="G38" s="9">
        <f t="shared" si="10"/>
        <v>227300</v>
      </c>
      <c r="H38" s="9">
        <f t="shared" si="10"/>
        <v>227300</v>
      </c>
      <c r="I38" s="9">
        <f t="shared" si="10"/>
        <v>227300</v>
      </c>
      <c r="J38" s="9">
        <f t="shared" si="10"/>
        <v>227300</v>
      </c>
    </row>
    <row r="39" spans="1:10" ht="15.75" x14ac:dyDescent="0.25">
      <c r="A39" s="14"/>
      <c r="B39" s="2" t="s">
        <v>6</v>
      </c>
      <c r="C39" s="9">
        <f>C34+C9</f>
        <v>950224.62</v>
      </c>
      <c r="D39" s="9">
        <f t="shared" ref="D39:J39" si="11">D34+D9</f>
        <v>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24672287.170000002</v>
      </c>
      <c r="D40" s="9">
        <f t="shared" ref="D40:J40" si="12">D35+D10</f>
        <v>31320699.23</v>
      </c>
      <c r="E40" s="9">
        <f t="shared" si="12"/>
        <v>28850200</v>
      </c>
      <c r="F40" s="9">
        <f t="shared" si="12"/>
        <v>27083400</v>
      </c>
      <c r="G40" s="9">
        <f t="shared" si="12"/>
        <v>27145200</v>
      </c>
      <c r="H40" s="9">
        <f t="shared" si="12"/>
        <v>27145200</v>
      </c>
      <c r="I40" s="9">
        <f t="shared" si="12"/>
        <v>27145200</v>
      </c>
      <c r="J40" s="9">
        <f t="shared" si="12"/>
        <v>27145200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" customWidth="1"/>
    <col min="6" max="10" width="14.28515625" bestFit="1" customWidth="1"/>
  </cols>
  <sheetData>
    <row r="1" spans="1:10" ht="32.25" customHeight="1" x14ac:dyDescent="0.25">
      <c r="A1" s="29" t="s">
        <v>88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3635500.5</v>
      </c>
      <c r="D6" s="12">
        <f t="shared" ref="D6:J6" si="0">D11+D16+D21+D26</f>
        <v>30368701.399999999</v>
      </c>
      <c r="E6" s="12">
        <f t="shared" si="0"/>
        <v>28180300</v>
      </c>
      <c r="F6" s="12">
        <f t="shared" si="0"/>
        <v>28299100</v>
      </c>
      <c r="G6" s="12">
        <f t="shared" si="0"/>
        <v>29184300</v>
      </c>
      <c r="H6" s="12">
        <f t="shared" si="0"/>
        <v>29184300</v>
      </c>
      <c r="I6" s="12">
        <f t="shared" si="0"/>
        <v>29184300</v>
      </c>
      <c r="J6" s="12">
        <f t="shared" si="0"/>
        <v>29184300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433797</v>
      </c>
      <c r="E8" s="9">
        <f t="shared" si="1"/>
        <v>421600</v>
      </c>
      <c r="F8" s="9">
        <f t="shared" si="1"/>
        <v>397700</v>
      </c>
      <c r="G8" s="9">
        <f t="shared" si="1"/>
        <v>411000</v>
      </c>
      <c r="H8" s="9">
        <f t="shared" si="1"/>
        <v>411000</v>
      </c>
      <c r="I8" s="9">
        <f t="shared" si="1"/>
        <v>411000</v>
      </c>
      <c r="J8" s="9">
        <f t="shared" si="1"/>
        <v>411000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D14+D19+D24+D29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3635500.5</v>
      </c>
      <c r="D10" s="9">
        <f t="shared" ref="D10:J10" si="3">D15+D20+D25+D30</f>
        <v>29934904.399999999</v>
      </c>
      <c r="E10" s="9">
        <f t="shared" si="3"/>
        <v>27758700</v>
      </c>
      <c r="F10" s="9">
        <f t="shared" si="3"/>
        <v>27901400</v>
      </c>
      <c r="G10" s="9">
        <f t="shared" si="3"/>
        <v>28773300</v>
      </c>
      <c r="H10" s="9">
        <f t="shared" si="3"/>
        <v>28773300</v>
      </c>
      <c r="I10" s="9">
        <f t="shared" si="3"/>
        <v>28773300</v>
      </c>
      <c r="J10" s="9">
        <f t="shared" si="3"/>
        <v>28773300</v>
      </c>
    </row>
    <row r="11" spans="1:10" ht="173.25" x14ac:dyDescent="0.25">
      <c r="A11" s="5" t="s">
        <v>8</v>
      </c>
      <c r="B11" s="4" t="s">
        <v>72</v>
      </c>
      <c r="C11" s="9">
        <f>C13+C14+C15</f>
        <v>69980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69980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73</v>
      </c>
      <c r="C16" s="9">
        <f>C18+C19+C20</f>
        <v>3527064.2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3527064.2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12.5" customHeight="1" x14ac:dyDescent="0.25">
      <c r="A21" s="5" t="s">
        <v>14</v>
      </c>
      <c r="B21" s="4" t="s">
        <v>74</v>
      </c>
      <c r="C21" s="9">
        <f>C23+C24+C25</f>
        <v>38456.300000000003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38456.300000000003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11" customHeight="1" x14ac:dyDescent="0.25">
      <c r="A26" s="5" t="s">
        <v>16</v>
      </c>
      <c r="B26" s="4" t="s">
        <v>81</v>
      </c>
      <c r="C26" s="9">
        <f>C28+C29+C30</f>
        <v>0</v>
      </c>
      <c r="D26" s="9">
        <f t="shared" ref="D26:J26" si="7">D28+D29+D30</f>
        <v>30368701.399999999</v>
      </c>
      <c r="E26" s="9">
        <f t="shared" si="7"/>
        <v>28180300</v>
      </c>
      <c r="F26" s="9">
        <f t="shared" si="7"/>
        <v>28299100</v>
      </c>
      <c r="G26" s="9">
        <f t="shared" si="7"/>
        <v>29184300</v>
      </c>
      <c r="H26" s="9">
        <f t="shared" si="7"/>
        <v>29184300</v>
      </c>
      <c r="I26" s="9">
        <f t="shared" si="7"/>
        <v>29184300</v>
      </c>
      <c r="J26" s="9">
        <f t="shared" si="7"/>
        <v>29184300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433797</v>
      </c>
      <c r="E28" s="8">
        <v>421600</v>
      </c>
      <c r="F28" s="8">
        <v>397700</v>
      </c>
      <c r="G28" s="8">
        <v>411000</v>
      </c>
      <c r="H28" s="8">
        <v>411000</v>
      </c>
      <c r="I28" s="8">
        <v>411000</v>
      </c>
      <c r="J28" s="8">
        <v>411000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29934904.399999999</v>
      </c>
      <c r="E30" s="8">
        <v>27758700</v>
      </c>
      <c r="F30" s="8">
        <v>27901400</v>
      </c>
      <c r="G30" s="8">
        <v>28773300</v>
      </c>
      <c r="H30" s="8">
        <v>28773300</v>
      </c>
      <c r="I30" s="8">
        <v>28773300</v>
      </c>
      <c r="J30" s="8">
        <v>28773300</v>
      </c>
    </row>
    <row r="31" spans="1:10" ht="31.5" x14ac:dyDescent="0.25">
      <c r="A31" s="10">
        <v>2</v>
      </c>
      <c r="B31" s="11" t="s">
        <v>9</v>
      </c>
      <c r="C31" s="12">
        <f>C33+C34+C35</f>
        <v>24028433.059999999</v>
      </c>
      <c r="D31" s="12">
        <f t="shared" ref="D31:J31" si="8">D33+D34+D35</f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557800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314600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23156033.059999999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27663933.559999999</v>
      </c>
      <c r="D36" s="17">
        <f t="shared" ref="D36:J36" si="9">D31+D6</f>
        <v>30368701.399999999</v>
      </c>
      <c r="E36" s="17">
        <f t="shared" si="9"/>
        <v>28180300</v>
      </c>
      <c r="F36" s="17">
        <f t="shared" si="9"/>
        <v>28299100</v>
      </c>
      <c r="G36" s="17">
        <f t="shared" si="9"/>
        <v>29184300</v>
      </c>
      <c r="H36" s="17">
        <f t="shared" si="9"/>
        <v>29184300</v>
      </c>
      <c r="I36" s="17">
        <f t="shared" si="9"/>
        <v>29184300</v>
      </c>
      <c r="J36" s="17">
        <f t="shared" si="9"/>
        <v>29184300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557800</v>
      </c>
      <c r="D38" s="9">
        <f t="shared" ref="D38:J38" si="10">D33+D8</f>
        <v>433797</v>
      </c>
      <c r="E38" s="9">
        <f t="shared" si="10"/>
        <v>421600</v>
      </c>
      <c r="F38" s="9">
        <f t="shared" si="10"/>
        <v>397700</v>
      </c>
      <c r="G38" s="9">
        <f t="shared" si="10"/>
        <v>411000</v>
      </c>
      <c r="H38" s="9">
        <f t="shared" si="10"/>
        <v>411000</v>
      </c>
      <c r="I38" s="9">
        <f t="shared" si="10"/>
        <v>411000</v>
      </c>
      <c r="J38" s="9">
        <f t="shared" si="10"/>
        <v>411000</v>
      </c>
    </row>
    <row r="39" spans="1:10" ht="15.75" x14ac:dyDescent="0.25">
      <c r="A39" s="14"/>
      <c r="B39" s="2" t="s">
        <v>6</v>
      </c>
      <c r="C39" s="9">
        <f>C34+C9</f>
        <v>314600</v>
      </c>
      <c r="D39" s="9">
        <f t="shared" ref="D39:J39" si="11">D34+D9</f>
        <v>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26791533.559999999</v>
      </c>
      <c r="D40" s="9">
        <f t="shared" ref="D40:J40" si="12">D35+D10</f>
        <v>29934904.399999999</v>
      </c>
      <c r="E40" s="9">
        <f t="shared" si="12"/>
        <v>27758700</v>
      </c>
      <c r="F40" s="9">
        <f t="shared" si="12"/>
        <v>27901400</v>
      </c>
      <c r="G40" s="9">
        <f t="shared" si="12"/>
        <v>28773300</v>
      </c>
      <c r="H40" s="9">
        <f t="shared" si="12"/>
        <v>28773300</v>
      </c>
      <c r="I40" s="9">
        <f t="shared" si="12"/>
        <v>28773300</v>
      </c>
      <c r="J40" s="9">
        <f t="shared" si="12"/>
        <v>28773300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BreakPreview" zoomScaleNormal="100" zoomScaleSheetLayoutView="100" workbookViewId="0">
      <selection activeCell="G2" sqref="G2:I2"/>
    </sheetView>
  </sheetViews>
  <sheetFormatPr defaultRowHeight="15" x14ac:dyDescent="0.25"/>
  <cols>
    <col min="1" max="1" width="5.7109375" customWidth="1"/>
    <col min="2" max="2" width="26.7109375" customWidth="1"/>
    <col min="3" max="3" width="18" customWidth="1"/>
    <col min="4" max="5" width="15.140625" customWidth="1"/>
    <col min="6" max="9" width="14.28515625" bestFit="1" customWidth="1"/>
  </cols>
  <sheetData>
    <row r="1" spans="1:9" ht="15.75" x14ac:dyDescent="0.25">
      <c r="G1" s="37" t="s">
        <v>96</v>
      </c>
      <c r="H1" s="37"/>
      <c r="I1" s="37"/>
    </row>
    <row r="2" spans="1:9" ht="47.25" customHeight="1" x14ac:dyDescent="0.25">
      <c r="G2" s="37" t="s">
        <v>103</v>
      </c>
      <c r="H2" s="37"/>
      <c r="I2" s="37"/>
    </row>
    <row r="4" spans="1:9" ht="15.75" x14ac:dyDescent="0.25">
      <c r="G4" s="38" t="s">
        <v>89</v>
      </c>
      <c r="H4" s="38"/>
      <c r="I4" s="38"/>
    </row>
    <row r="5" spans="1:9" ht="51.75" customHeight="1" x14ac:dyDescent="0.25">
      <c r="G5" s="37" t="s">
        <v>95</v>
      </c>
      <c r="H5" s="37"/>
      <c r="I5" s="37"/>
    </row>
    <row r="8" spans="1:9" ht="40.5" customHeight="1" x14ac:dyDescent="0.25">
      <c r="A8" s="29" t="s">
        <v>94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I9" s="27" t="s">
        <v>101</v>
      </c>
    </row>
    <row r="10" spans="1:9" ht="39.75" customHeight="1" x14ac:dyDescent="0.25">
      <c r="A10" s="33" t="s">
        <v>0</v>
      </c>
      <c r="B10" s="33" t="s">
        <v>1</v>
      </c>
      <c r="C10" s="35" t="s">
        <v>91</v>
      </c>
      <c r="D10" s="35" t="s">
        <v>92</v>
      </c>
      <c r="E10" s="35" t="s">
        <v>93</v>
      </c>
      <c r="F10" s="30" t="s">
        <v>2</v>
      </c>
      <c r="G10" s="31"/>
      <c r="H10" s="31"/>
      <c r="I10" s="32"/>
    </row>
    <row r="11" spans="1:9" ht="22.5" customHeight="1" x14ac:dyDescent="0.25">
      <c r="A11" s="34"/>
      <c r="B11" s="34"/>
      <c r="C11" s="36"/>
      <c r="D11" s="36"/>
      <c r="E11" s="36"/>
      <c r="F11" s="1" t="s">
        <v>54</v>
      </c>
      <c r="G11" s="1" t="s">
        <v>55</v>
      </c>
      <c r="H11" s="1" t="s">
        <v>56</v>
      </c>
      <c r="I11" s="1" t="s">
        <v>57</v>
      </c>
    </row>
    <row r="12" spans="1:9" ht="15.75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</row>
    <row r="13" spans="1:9" ht="60" customHeight="1" x14ac:dyDescent="0.25">
      <c r="A13" s="10" t="s">
        <v>98</v>
      </c>
      <c r="B13" s="11" t="s">
        <v>97</v>
      </c>
      <c r="C13" s="22">
        <f>C14</f>
        <v>30585.9</v>
      </c>
      <c r="D13" s="22">
        <f t="shared" ref="D13:I13" si="0">D14</f>
        <v>41225</v>
      </c>
      <c r="E13" s="22">
        <f t="shared" si="0"/>
        <v>33402</v>
      </c>
      <c r="F13" s="22">
        <f t="shared" si="0"/>
        <v>34522.9</v>
      </c>
      <c r="G13" s="22">
        <f t="shared" si="0"/>
        <v>35162.6</v>
      </c>
      <c r="H13" s="22">
        <f t="shared" si="0"/>
        <v>35162.6</v>
      </c>
      <c r="I13" s="22">
        <f t="shared" si="0"/>
        <v>35162.6</v>
      </c>
    </row>
    <row r="14" spans="1:9" ht="110.25" x14ac:dyDescent="0.25">
      <c r="A14" s="5" t="s">
        <v>8</v>
      </c>
      <c r="B14" s="4" t="s">
        <v>102</v>
      </c>
      <c r="C14" s="23">
        <v>30585.9</v>
      </c>
      <c r="D14" s="23">
        <v>41225</v>
      </c>
      <c r="E14" s="23">
        <v>33402</v>
      </c>
      <c r="F14" s="23">
        <v>34522.9</v>
      </c>
      <c r="G14" s="23">
        <v>35162.6</v>
      </c>
      <c r="H14" s="23">
        <v>35162.6</v>
      </c>
      <c r="I14" s="23">
        <v>35162.6</v>
      </c>
    </row>
    <row r="15" spans="1:9" ht="31.5" x14ac:dyDescent="0.25">
      <c r="A15" s="25" t="s">
        <v>99</v>
      </c>
      <c r="B15" s="26" t="s">
        <v>100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</row>
    <row r="16" spans="1:9" ht="15.75" x14ac:dyDescent="0.25">
      <c r="A16" s="15"/>
      <c r="B16" s="16" t="s">
        <v>49</v>
      </c>
      <c r="C16" s="24">
        <f>C15+C14</f>
        <v>30585.9</v>
      </c>
      <c r="D16" s="24">
        <f t="shared" ref="D16:I16" si="1">D15+D14</f>
        <v>41225</v>
      </c>
      <c r="E16" s="24">
        <f t="shared" si="1"/>
        <v>33402</v>
      </c>
      <c r="F16" s="24">
        <f t="shared" si="1"/>
        <v>34522.9</v>
      </c>
      <c r="G16" s="24">
        <f t="shared" si="1"/>
        <v>35162.6</v>
      </c>
      <c r="H16" s="24">
        <f t="shared" si="1"/>
        <v>35162.6</v>
      </c>
      <c r="I16" s="24">
        <f t="shared" si="1"/>
        <v>35162.6</v>
      </c>
    </row>
    <row r="17" spans="1:9" x14ac:dyDescent="0.25">
      <c r="A17" s="39" t="s">
        <v>90</v>
      </c>
      <c r="B17" s="39"/>
      <c r="C17" s="39"/>
      <c r="D17" s="39"/>
      <c r="E17" s="39"/>
      <c r="F17" s="39"/>
      <c r="G17" s="39"/>
      <c r="H17" s="39"/>
      <c r="I17" s="39"/>
    </row>
  </sheetData>
  <mergeCells count="12">
    <mergeCell ref="G1:I1"/>
    <mergeCell ref="G2:I2"/>
    <mergeCell ref="G4:I4"/>
    <mergeCell ref="G5:I5"/>
    <mergeCell ref="A17:I17"/>
    <mergeCell ref="A8:I8"/>
    <mergeCell ref="F10:I10"/>
    <mergeCell ref="A10:A11"/>
    <mergeCell ref="B10:B11"/>
    <mergeCell ref="C10:C11"/>
    <mergeCell ref="D10:D11"/>
    <mergeCell ref="E10:E11"/>
  </mergeCells>
  <pageMargins left="0.70866141732283472" right="0.5118110236220472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Район</vt:lpstr>
      <vt:lpstr>Город</vt:lpstr>
      <vt:lpstr>Верхнеказымский</vt:lpstr>
      <vt:lpstr>Казым</vt:lpstr>
      <vt:lpstr>Лыхма</vt:lpstr>
      <vt:lpstr>Полноват</vt:lpstr>
      <vt:lpstr>Сорум</vt:lpstr>
      <vt:lpstr>1</vt:lpstr>
      <vt:lpstr>'1'!Область_печати</vt:lpstr>
      <vt:lpstr>Лыхма!Область_печати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2018-12-14T06:44:40Z</dcterms:modified>
</cp:coreProperties>
</file>